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2995" windowHeight="10005" activeTab="4"/>
  </bookViews>
  <sheets>
    <sheet name="Tabella pO2" sheetId="1" r:id="rId1"/>
    <sheet name="Tabella NOAA" sheetId="2" r:id="rId2"/>
    <sheet name="Aria Respirabile" sheetId="4" r:id="rId3"/>
    <sheet name="Tabelle MOD" sheetId="5" r:id="rId4"/>
    <sheet name="Tab.NOAA 1" sheetId="6" r:id="rId5"/>
  </sheets>
  <definedNames>
    <definedName name="_xlnm.Print_Area" localSheetId="4">'Tab.NOAA 1'!$B$3:$AE$34</definedName>
  </definedNames>
  <calcPr calcId="145621"/>
</workbook>
</file>

<file path=xl/calcChain.xml><?xml version="1.0" encoding="utf-8"?>
<calcChain xmlns="http://schemas.openxmlformats.org/spreadsheetml/2006/main">
  <c r="H6" i="5" l="1"/>
  <c r="I6" i="5"/>
  <c r="I7" i="5"/>
  <c r="C6" i="6" l="1"/>
  <c r="E6" i="6" s="1"/>
  <c r="F6" i="6" s="1"/>
  <c r="G6" i="6" s="1"/>
  <c r="H6" i="6" s="1"/>
  <c r="I6" i="6" s="1"/>
  <c r="J6" i="6" s="1"/>
  <c r="K6" i="6" s="1"/>
  <c r="L6" i="6" s="1"/>
  <c r="M6" i="6" s="1"/>
  <c r="F54" i="5" l="1"/>
  <c r="F53" i="5"/>
  <c r="F52" i="5"/>
  <c r="F51" i="5"/>
  <c r="F50" i="5"/>
  <c r="F49" i="5"/>
  <c r="F48" i="5"/>
  <c r="F47" i="5"/>
  <c r="F46" i="5"/>
  <c r="F45" i="5"/>
  <c r="F44" i="5"/>
  <c r="F43" i="5"/>
  <c r="I44" i="5"/>
  <c r="H44" i="5" s="1"/>
  <c r="I45" i="5"/>
  <c r="H45" i="5" s="1"/>
  <c r="I46" i="5"/>
  <c r="H46" i="5" s="1"/>
  <c r="I47" i="5"/>
  <c r="H47" i="5" s="1"/>
  <c r="I48" i="5"/>
  <c r="H48" i="5" s="1"/>
  <c r="I49" i="5"/>
  <c r="H49" i="5" s="1"/>
  <c r="I50" i="5"/>
  <c r="H50" i="5" s="1"/>
  <c r="I51" i="5"/>
  <c r="H51" i="5" s="1"/>
  <c r="I52" i="5"/>
  <c r="H52" i="5" s="1"/>
  <c r="I53" i="5"/>
  <c r="H53" i="5" s="1"/>
  <c r="I54" i="5"/>
  <c r="H54" i="5" s="1"/>
  <c r="I43" i="5"/>
  <c r="H43" i="5"/>
  <c r="F26" i="5"/>
  <c r="F27" i="5"/>
  <c r="F28" i="5"/>
  <c r="F29" i="5"/>
  <c r="F30" i="5"/>
  <c r="F31" i="5"/>
  <c r="F32" i="5"/>
  <c r="F33" i="5"/>
  <c r="F34" i="5"/>
  <c r="F35" i="5"/>
  <c r="F36" i="5"/>
  <c r="F25" i="5"/>
  <c r="I26" i="5"/>
  <c r="H26" i="5" s="1"/>
  <c r="I27" i="5"/>
  <c r="H27" i="5" s="1"/>
  <c r="I28" i="5"/>
  <c r="H28" i="5" s="1"/>
  <c r="I29" i="5"/>
  <c r="H29" i="5" s="1"/>
  <c r="I30" i="5"/>
  <c r="H30" i="5" s="1"/>
  <c r="I31" i="5"/>
  <c r="H31" i="5" s="1"/>
  <c r="I32" i="5"/>
  <c r="H32" i="5" s="1"/>
  <c r="I33" i="5"/>
  <c r="H33" i="5" s="1"/>
  <c r="I34" i="5"/>
  <c r="H34" i="5" s="1"/>
  <c r="I35" i="5"/>
  <c r="H35" i="5" s="1"/>
  <c r="I36" i="5"/>
  <c r="H36" i="5" s="1"/>
  <c r="H25" i="5"/>
  <c r="I18" i="5"/>
  <c r="H18" i="5" s="1"/>
  <c r="H8" i="5"/>
  <c r="H9" i="5"/>
  <c r="H10" i="5"/>
  <c r="H11" i="5"/>
  <c r="H12" i="5"/>
  <c r="H13" i="5"/>
  <c r="H14" i="5"/>
  <c r="H15" i="5"/>
  <c r="H16" i="5"/>
  <c r="H17" i="5"/>
  <c r="H7" i="5"/>
  <c r="I8" i="5"/>
  <c r="I9" i="5"/>
  <c r="I10" i="5"/>
  <c r="I11" i="5"/>
  <c r="I12" i="5"/>
  <c r="I13" i="5"/>
  <c r="I14" i="5"/>
  <c r="I15" i="5"/>
  <c r="I16" i="5"/>
  <c r="I17" i="5"/>
  <c r="I25" i="5"/>
  <c r="F9" i="2" l="1"/>
  <c r="F10" i="2" s="1"/>
  <c r="F11" i="2" s="1"/>
  <c r="F12" i="2" s="1"/>
  <c r="F14" i="2" l="1"/>
  <c r="F15" i="2" s="1"/>
  <c r="F16" i="2" s="1"/>
  <c r="F17" i="2" s="1"/>
</calcChain>
</file>

<file path=xl/sharedStrings.xml><?xml version="1.0" encoding="utf-8"?>
<sst xmlns="http://schemas.openxmlformats.org/spreadsheetml/2006/main" count="273" uniqueCount="177">
  <si>
    <t>Profondità (metri)</t>
  </si>
  <si>
    <t>Pressione (bar)</t>
  </si>
  <si>
    <r>
      <t>Aria        (pO</t>
    </r>
    <r>
      <rPr>
        <b/>
        <vertAlign val="subscript"/>
        <sz val="16"/>
        <color theme="1"/>
        <rFont val="Century Gothic"/>
        <family val="2"/>
      </rPr>
      <t>2</t>
    </r>
    <r>
      <rPr>
        <b/>
        <sz val="16"/>
        <color theme="1"/>
        <rFont val="Century Gothic"/>
        <family val="2"/>
      </rPr>
      <t>)</t>
    </r>
  </si>
  <si>
    <r>
      <t>EAN32 (pO</t>
    </r>
    <r>
      <rPr>
        <b/>
        <vertAlign val="subscript"/>
        <sz val="16"/>
        <color theme="1"/>
        <rFont val="Century Gothic"/>
        <family val="2"/>
      </rPr>
      <t>2</t>
    </r>
    <r>
      <rPr>
        <b/>
        <sz val="16"/>
        <color theme="1"/>
        <rFont val="Century Gothic"/>
        <family val="2"/>
      </rPr>
      <t>)</t>
    </r>
  </si>
  <si>
    <r>
      <t>EAN36 (pO</t>
    </r>
    <r>
      <rPr>
        <b/>
        <vertAlign val="subscript"/>
        <sz val="16"/>
        <color theme="1"/>
        <rFont val="Century Gothic"/>
        <family val="2"/>
      </rPr>
      <t>2</t>
    </r>
    <r>
      <rPr>
        <b/>
        <sz val="16"/>
        <color theme="1"/>
        <rFont val="Century Gothic"/>
        <family val="2"/>
      </rPr>
      <t>)</t>
    </r>
  </si>
  <si>
    <r>
      <t>Ossigeno (pO</t>
    </r>
    <r>
      <rPr>
        <b/>
        <vertAlign val="subscript"/>
        <sz val="16"/>
        <color theme="1"/>
        <rFont val="Century Gothic"/>
        <family val="2"/>
      </rPr>
      <t>2</t>
    </r>
    <r>
      <rPr>
        <b/>
        <sz val="16"/>
        <color theme="1"/>
        <rFont val="Century Gothic"/>
        <family val="2"/>
      </rPr>
      <t>)</t>
    </r>
  </si>
  <si>
    <t>pO2
(bar)</t>
  </si>
  <si>
    <t>Limite esposizione
per singola immersione
(minuti)</t>
  </si>
  <si>
    <t>Tabella NOAA - Tossicità per il CNS
Limiti di esposizione alle varie pressioni parziali di ossigeno</t>
  </si>
  <si>
    <t>Limite massimo
esposizione nelle 24 ore
(minuti)</t>
  </si>
  <si>
    <t>Limiti di utilizzo delle differenti miscele
(Aria, Nitrox, Ossigeno)</t>
  </si>
  <si>
    <t>Oli residui</t>
  </si>
  <si>
    <t>Azoto</t>
  </si>
  <si>
    <t>Ossigeno</t>
  </si>
  <si>
    <t>Monossido di carbonio (CO)</t>
  </si>
  <si>
    <r>
      <t>Biossido di carconio (CO</t>
    </r>
    <r>
      <rPr>
        <b/>
        <vertAlign val="subscript"/>
        <sz val="18"/>
        <color theme="1"/>
        <rFont val="Century Gothic"/>
        <family val="2"/>
      </rPr>
      <t>2</t>
    </r>
    <r>
      <rPr>
        <b/>
        <sz val="18"/>
        <color theme="1"/>
        <rFont val="Century Gothic"/>
        <family val="2"/>
      </rPr>
      <t>)</t>
    </r>
  </si>
  <si>
    <r>
      <t>mg/m</t>
    </r>
    <r>
      <rPr>
        <b/>
        <vertAlign val="superscript"/>
        <sz val="18"/>
        <color theme="1"/>
        <rFont val="Century Gothic"/>
        <family val="2"/>
      </rPr>
      <t>3</t>
    </r>
  </si>
  <si>
    <t>ppm</t>
  </si>
  <si>
    <t>%</t>
  </si>
  <si>
    <t>ASSENTI</t>
  </si>
  <si>
    <t>Odori</t>
  </si>
  <si>
    <t>Sapori</t>
  </si>
  <si>
    <r>
      <t xml:space="preserve">Aria respirabile
</t>
    </r>
    <r>
      <rPr>
        <b/>
        <sz val="20"/>
        <color theme="1"/>
        <rFont val="Century Gothic"/>
        <family val="2"/>
      </rPr>
      <t>(secondo UNI EN 12121)</t>
    </r>
  </si>
  <si>
    <t>EAN 29</t>
  </si>
  <si>
    <t>EAN 30</t>
  </si>
  <si>
    <t>EAN 31</t>
  </si>
  <si>
    <t>EAN 33</t>
  </si>
  <si>
    <t>EAN 34</t>
  </si>
  <si>
    <t>EAN 35</t>
  </si>
  <si>
    <t>EAN 37</t>
  </si>
  <si>
    <t>EAN 38</t>
  </si>
  <si>
    <t>EAN 39</t>
  </si>
  <si>
    <t>EAN 40</t>
  </si>
  <si>
    <t>EAN 32 - Nitrox 1</t>
  </si>
  <si>
    <t>EAN 36 - Nitrox II</t>
  </si>
  <si>
    <t>Miscela</t>
  </si>
  <si>
    <t>Tabella delle MOD</t>
  </si>
  <si>
    <t>(metri)</t>
  </si>
  <si>
    <t>MOD</t>
  </si>
  <si>
    <r>
      <t>% O</t>
    </r>
    <r>
      <rPr>
        <b/>
        <vertAlign val="subscript"/>
        <sz val="18"/>
        <rFont val="Century Gothic"/>
        <family val="2"/>
      </rPr>
      <t>2</t>
    </r>
  </si>
  <si>
    <r>
      <t>alla pO</t>
    </r>
    <r>
      <rPr>
        <b/>
        <vertAlign val="subscript"/>
        <sz val="22"/>
        <rFont val="Century Gothic"/>
        <family val="2"/>
      </rPr>
      <t>2</t>
    </r>
    <r>
      <rPr>
        <b/>
        <sz val="22"/>
        <rFont val="Century Gothic"/>
        <family val="2"/>
      </rPr>
      <t xml:space="preserve"> di 1,4 bar</t>
    </r>
  </si>
  <si>
    <r>
      <t>alla pO</t>
    </r>
    <r>
      <rPr>
        <b/>
        <vertAlign val="subscript"/>
        <sz val="22"/>
        <rFont val="Century Gothic"/>
        <family val="2"/>
      </rPr>
      <t>2</t>
    </r>
    <r>
      <rPr>
        <b/>
        <sz val="22"/>
        <rFont val="Century Gothic"/>
        <family val="2"/>
      </rPr>
      <t xml:space="preserve"> di 1,3 bar</t>
    </r>
  </si>
  <si>
    <r>
      <t>alla pO</t>
    </r>
    <r>
      <rPr>
        <b/>
        <vertAlign val="subscript"/>
        <sz val="22"/>
        <rFont val="Century Gothic"/>
        <family val="2"/>
      </rPr>
      <t>2</t>
    </r>
    <r>
      <rPr>
        <b/>
        <sz val="22"/>
        <rFont val="Century Gothic"/>
        <family val="2"/>
      </rPr>
      <t xml:space="preserve"> di 1,2 bar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</si>
  <si>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</si>
  <si>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</si>
  <si>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</si>
  <si>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</si>
  <si>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</si>
  <si>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</si>
  <si>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</si>
  <si>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</si>
  <si>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</si>
  <si>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</si>
  <si>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</si>
  <si>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</si>
  <si>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</si>
  <si>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</si>
  <si>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</si>
  <si>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Z</t>
  </si>
  <si>
    <t>0:10</t>
  </si>
  <si>
    <t>0:23</t>
  </si>
  <si>
    <t>0:24</t>
  </si>
  <si>
    <t>0:25</t>
  </si>
  <si>
    <t>0:26</t>
  </si>
  <si>
    <t>0:27</t>
  </si>
  <si>
    <t>0:29</t>
  </si>
  <si>
    <t>0:32</t>
  </si>
  <si>
    <t>0:34</t>
  </si>
  <si>
    <t>0:35</t>
  </si>
  <si>
    <t>0:37</t>
  </si>
  <si>
    <t>0:40</t>
  </si>
  <si>
    <t>0:41</t>
  </si>
  <si>
    <t>0:43</t>
  </si>
  <si>
    <t>0:46</t>
  </si>
  <si>
    <t>0:49</t>
  </si>
  <si>
    <t>1:03</t>
  </si>
  <si>
    <t>1:19</t>
  </si>
  <si>
    <t>1:37</t>
  </si>
  <si>
    <t>1:36</t>
  </si>
  <si>
    <t>1:56</t>
  </si>
  <si>
    <t>2:18</t>
  </si>
  <si>
    <t>2:43</t>
  </si>
  <si>
    <t>3:11</t>
  </si>
  <si>
    <t>3:46</t>
  </si>
  <si>
    <t>4:30</t>
  </si>
  <si>
    <t>5:28</t>
  </si>
  <si>
    <t>6:57</t>
  </si>
  <si>
    <t>10:06</t>
  </si>
  <si>
    <t>12.00</t>
  </si>
  <si>
    <t>2:11</t>
  </si>
  <si>
    <t>1:40</t>
  </si>
  <si>
    <t>2:50</t>
  </si>
  <si>
    <t>1:10</t>
  </si>
  <si>
    <t>2:39</t>
  </si>
  <si>
    <t>5:49</t>
  </si>
  <si>
    <t>6:33</t>
  </si>
  <si>
    <t>7:06</t>
  </si>
  <si>
    <t>7:36</t>
  </si>
  <si>
    <t>8:00</t>
  </si>
  <si>
    <t>8:22</t>
  </si>
  <si>
    <t>8:41</t>
  </si>
  <si>
    <t>8:59</t>
  </si>
  <si>
    <t>9:13</t>
  </si>
  <si>
    <t>9:29</t>
  </si>
  <si>
    <t>9:44</t>
  </si>
  <si>
    <t>9:55</t>
  </si>
  <si>
    <t>3:23</t>
  </si>
  <si>
    <t>0:55</t>
  </si>
  <si>
    <t>1:58</t>
  </si>
  <si>
    <t>1:30</t>
  </si>
  <si>
    <t>2:29</t>
  </si>
  <si>
    <t>3:58</t>
  </si>
  <si>
    <t>1:16</t>
  </si>
  <si>
    <t>2:00</t>
  </si>
  <si>
    <t>2:59</t>
  </si>
  <si>
    <t>4:26</t>
  </si>
  <si>
    <t>0:52</t>
  </si>
  <si>
    <t>1:08</t>
  </si>
  <si>
    <t>1:25</t>
  </si>
  <si>
    <t>1:44</t>
  </si>
  <si>
    <t>2:05</t>
  </si>
  <si>
    <t>2:30</t>
  </si>
  <si>
    <t>3:00</t>
  </si>
  <si>
    <t>3:34</t>
  </si>
  <si>
    <t>4:18</t>
  </si>
  <si>
    <t>5:17</t>
  </si>
  <si>
    <t>6:45</t>
  </si>
  <si>
    <t>1:07</t>
  </si>
  <si>
    <t>1:42</t>
  </si>
  <si>
    <t>2:24</t>
  </si>
  <si>
    <t>3:21</t>
  </si>
  <si>
    <t>4:50</t>
  </si>
  <si>
    <t>1:00</t>
  </si>
  <si>
    <t>2:03</t>
  </si>
  <si>
    <t>2:45</t>
  </si>
  <si>
    <t>3:44</t>
  </si>
  <si>
    <t>5:13</t>
  </si>
  <si>
    <t>1:20</t>
  </si>
  <si>
    <t>1:48</t>
  </si>
  <si>
    <t>2:21</t>
  </si>
  <si>
    <t>4:03</t>
  </si>
  <si>
    <t>5:41</t>
  </si>
  <si>
    <t>0:50</t>
  </si>
  <si>
    <t>1:21</t>
  </si>
  <si>
    <t>2:04</t>
  </si>
  <si>
    <t>3:22</t>
  </si>
  <si>
    <t>4:20</t>
  </si>
  <si>
    <t>1:05</t>
  </si>
  <si>
    <t>1:26</t>
  </si>
  <si>
    <t>1:50</t>
  </si>
  <si>
    <t>2:20</t>
  </si>
  <si>
    <t>2:54</t>
  </si>
  <si>
    <t>3:37</t>
  </si>
  <si>
    <t>4:36</t>
  </si>
  <si>
    <t>6:03</t>
  </si>
  <si>
    <t>2:06</t>
  </si>
  <si>
    <t>2:35</t>
  </si>
  <si>
    <t>3:09</t>
  </si>
  <si>
    <t>3:53</t>
  </si>
  <si>
    <t>6:19</t>
  </si>
  <si>
    <t>1:12</t>
  </si>
  <si>
    <t>1:31</t>
  </si>
  <si>
    <t>1:54</t>
  </si>
  <si>
    <t>2:19</t>
  </si>
  <si>
    <t>2:48</t>
  </si>
  <si>
    <t>4:05</t>
  </si>
  <si>
    <t>5:04</t>
  </si>
  <si>
    <t>6:23</t>
  </si>
  <si>
    <t>-</t>
  </si>
  <si>
    <t>¡</t>
  </si>
  <si>
    <t>m</t>
  </si>
  <si>
    <t>(A) TABELLA DI NON DECOMPRESSIONE</t>
  </si>
  <si>
    <t>(C) TABELLA DEL TEMPO DI AZOTO RESIDUO IN MINUTI</t>
  </si>
  <si>
    <t>(B) TABELLA DEI TEMPI DI INTERVALLO DI SUPERFICIE (TIS)</t>
  </si>
  <si>
    <r>
      <t xml:space="preserve">79 </t>
    </r>
    <r>
      <rPr>
        <b/>
        <sz val="18"/>
        <color theme="1"/>
        <rFont val="Symbol"/>
        <family val="1"/>
        <charset val="2"/>
      </rPr>
      <t>±</t>
    </r>
    <r>
      <rPr>
        <b/>
        <sz val="18"/>
        <color theme="1"/>
        <rFont val="Century Gothic"/>
        <family val="2"/>
      </rPr>
      <t xml:space="preserve"> 1</t>
    </r>
  </si>
  <si>
    <r>
      <t xml:space="preserve">21 </t>
    </r>
    <r>
      <rPr>
        <b/>
        <sz val="18"/>
        <color theme="1"/>
        <rFont val="Symbol"/>
        <family val="1"/>
        <charset val="2"/>
      </rPr>
      <t>±</t>
    </r>
    <r>
      <rPr>
        <b/>
        <sz val="18"/>
        <color theme="1"/>
        <rFont val="Century Gothic"/>
        <family val="2"/>
      </rPr>
      <t xml:space="preserve"> 1</t>
    </r>
  </si>
  <si>
    <r>
      <t>Tabella di immersione NOAA Nitrox I (EAN32 - 32%O</t>
    </r>
    <r>
      <rPr>
        <b/>
        <vertAlign val="subscript"/>
        <sz val="22"/>
        <color theme="1"/>
        <rFont val="Calibri"/>
        <family val="2"/>
        <scheme val="minor"/>
      </rPr>
      <t>2</t>
    </r>
    <r>
      <rPr>
        <b/>
        <sz val="22"/>
        <color theme="1"/>
        <rFont val="Calibri"/>
        <family val="2"/>
        <scheme val="minor"/>
      </rPr>
      <t xml:space="preserve"> - 68%N</t>
    </r>
    <r>
      <rPr>
        <b/>
        <vertAlign val="subscript"/>
        <sz val="22"/>
        <color theme="1"/>
        <rFont val="Calibri"/>
        <family val="2"/>
        <scheme val="minor"/>
      </rPr>
      <t>2</t>
    </r>
    <r>
      <rPr>
        <b/>
        <sz val="2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</si>
</sst>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6"/>
      <color theme="1"/>
      <name val="Century Gothic"/>
      <family val="2"/>
    </font>
    <font>
      <b/>
      <vertAlign val="subscript"/>
      <sz val="16"/>
      <color theme="1"/>
      <name val="Century Gothic"/>
      <family val="2"/>
    </font>
    <font>
      <b/>
      <sz val="16"/>
      <color theme="0"/>
      <name val="Century Gothic"/>
      <family val="2"/>
    </font>
    <font>
      <b/>
      <sz val="18"/>
      <color theme="1"/>
      <name val="Century Gothic"/>
      <family val="2"/>
    </font>
    <font>
      <b/>
      <sz val="18"/>
      <color theme="0"/>
      <name val="Century Gothic"/>
      <family val="2"/>
    </font>
    <font>
      <b/>
      <sz val="20"/>
      <color theme="1"/>
      <name val="Century Gothic"/>
      <family val="2"/>
    </font>
    <font>
      <b/>
      <vertAlign val="subscript"/>
      <sz val="18"/>
      <color theme="1"/>
      <name val="Century Gothic"/>
      <family val="2"/>
    </font>
    <font>
      <b/>
      <vertAlign val="superscript"/>
      <sz val="18"/>
      <color theme="1"/>
      <name val="Century Gothic"/>
      <family val="2"/>
    </font>
    <font>
      <b/>
      <sz val="24"/>
      <color theme="1"/>
      <name val="Century Gothic"/>
      <family val="2"/>
    </font>
    <font>
      <b/>
      <sz val="22"/>
      <name val="Century Gothic"/>
      <family val="2"/>
    </font>
    <font>
      <b/>
      <vertAlign val="subscript"/>
      <sz val="22"/>
      <name val="Century Gothic"/>
      <family val="2"/>
    </font>
    <font>
      <b/>
      <sz val="18"/>
      <name val="Century Gothic"/>
      <family val="2"/>
    </font>
    <font>
      <b/>
      <vertAlign val="subscript"/>
      <sz val="18"/>
      <name val="Century Gothic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Wingdings 3"/>
      <family val="1"/>
      <charset val="2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vertAlign val="subscript"/>
      <sz val="22"/>
      <color theme="1"/>
      <name val="Calibri"/>
      <family val="2"/>
      <scheme val="minor"/>
    </font>
    <font>
      <b/>
      <sz val="18"/>
      <color theme="1"/>
      <name val="Symbol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A9DA7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 wrapText="1" indent="2"/>
    </xf>
    <xf numFmtId="3" fontId="5" fillId="0" borderId="1" xfId="0" applyNumberFormat="1" applyFont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wrapText="1"/>
    </xf>
    <xf numFmtId="0" fontId="13" fillId="7" borderId="9" xfId="0" applyFont="1" applyFill="1" applyBorder="1" applyAlignment="1">
      <alignment horizontal="center" vertical="top" wrapText="1"/>
    </xf>
    <xf numFmtId="166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8" borderId="12" xfId="0" applyFont="1" applyFill="1" applyBorder="1" applyAlignment="1">
      <alignment horizontal="center" vertical="center"/>
    </xf>
    <xf numFmtId="0" fontId="15" fillId="8" borderId="13" xfId="0" applyFont="1" applyFill="1" applyBorder="1" applyAlignment="1">
      <alignment horizontal="center" vertical="center"/>
    </xf>
    <xf numFmtId="20" fontId="15" fillId="8" borderId="13" xfId="0" quotePrefix="1" applyNumberFormat="1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/>
    </xf>
    <xf numFmtId="0" fontId="15" fillId="9" borderId="13" xfId="0" applyFont="1" applyFill="1" applyBorder="1" applyAlignment="1">
      <alignment horizontal="center" vertical="center"/>
    </xf>
    <xf numFmtId="20" fontId="15" fillId="9" borderId="13" xfId="0" quotePrefix="1" applyNumberFormat="1" applyFont="1" applyFill="1" applyBorder="1" applyAlignment="1">
      <alignment horizontal="center" vertical="center"/>
    </xf>
    <xf numFmtId="0" fontId="15" fillId="9" borderId="13" xfId="0" quotePrefix="1" applyFont="1" applyFill="1" applyBorder="1" applyAlignment="1">
      <alignment horizontal="center" vertical="center"/>
    </xf>
    <xf numFmtId="0" fontId="15" fillId="8" borderId="13" xfId="0" quotePrefix="1" applyFont="1" applyFill="1" applyBorder="1" applyAlignment="1">
      <alignment horizontal="center" vertical="center"/>
    </xf>
    <xf numFmtId="20" fontId="15" fillId="9" borderId="13" xfId="0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center" vertical="top" wrapText="1"/>
    </xf>
    <xf numFmtId="0" fontId="11" fillId="4" borderId="7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wrapText="1"/>
    </xf>
    <xf numFmtId="0" fontId="11" fillId="5" borderId="3" xfId="0" applyFont="1" applyFill="1" applyBorder="1" applyAlignment="1">
      <alignment horizontal="center" wrapText="1"/>
    </xf>
    <xf numFmtId="0" fontId="11" fillId="5" borderId="4" xfId="0" applyFont="1" applyFill="1" applyBorder="1" applyAlignment="1">
      <alignment horizontal="center" wrapText="1"/>
    </xf>
    <xf numFmtId="0" fontId="11" fillId="5" borderId="5" xfId="0" applyFont="1" applyFill="1" applyBorder="1" applyAlignment="1">
      <alignment horizontal="center" vertical="top" wrapText="1"/>
    </xf>
    <xf numFmtId="0" fontId="11" fillId="5" borderId="6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vertical="top" wrapText="1"/>
    </xf>
    <xf numFmtId="0" fontId="11" fillId="6" borderId="2" xfId="0" applyFont="1" applyFill="1" applyBorder="1" applyAlignment="1">
      <alignment horizontal="center" wrapText="1"/>
    </xf>
    <xf numFmtId="0" fontId="11" fillId="6" borderId="3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center" wrapText="1"/>
    </xf>
    <xf numFmtId="0" fontId="11" fillId="6" borderId="5" xfId="0" applyFont="1" applyFill="1" applyBorder="1" applyAlignment="1">
      <alignment horizontal="center" vertical="top" wrapText="1"/>
    </xf>
    <xf numFmtId="0" fontId="11" fillId="6" borderId="6" xfId="0" applyFont="1" applyFill="1" applyBorder="1" applyAlignment="1">
      <alignment horizontal="center" vertical="top" wrapText="1"/>
    </xf>
    <xf numFmtId="0" fontId="11" fillId="6" borderId="7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wrapText="1"/>
    </xf>
    <xf numFmtId="0" fontId="11" fillId="4" borderId="4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indent="1"/>
    </xf>
    <xf numFmtId="0" fontId="15" fillId="0" borderId="3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A9DA74"/>
      <color rgb="FFFFCCFF"/>
      <color rgb="FFFFFF66"/>
      <color rgb="FF66FFFF"/>
      <color rgb="FFFFFF9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9</xdr:row>
      <xdr:rowOff>0</xdr:rowOff>
    </xdr:from>
    <xdr:to>
      <xdr:col>13</xdr:col>
      <xdr:colOff>276225</xdr:colOff>
      <xdr:row>11</xdr:row>
      <xdr:rowOff>438150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0" y="1581150"/>
          <a:ext cx="2714625" cy="219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571500</xdr:colOff>
      <xdr:row>3</xdr:row>
      <xdr:rowOff>200025</xdr:rowOff>
    </xdr:from>
    <xdr:to>
      <xdr:col>19</xdr:col>
      <xdr:colOff>142875</xdr:colOff>
      <xdr:row>12</xdr:row>
      <xdr:rowOff>47625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7375" y="1057275"/>
          <a:ext cx="5667375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200024</xdr:colOff>
      <xdr:row>0</xdr:row>
      <xdr:rowOff>190501</xdr:rowOff>
    </xdr:from>
    <xdr:to>
      <xdr:col>43</xdr:col>
      <xdr:colOff>571499</xdr:colOff>
      <xdr:row>21</xdr:row>
      <xdr:rowOff>234076</xdr:rowOff>
    </xdr:to>
    <xdr:pic>
      <xdr:nvPicPr>
        <xdr:cNvPr id="2" name="Immagine 1"/>
        <xdr:cNvPicPr preferRelativeResize="0">
          <a:picLocks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5" r="1763"/>
        <a:stretch/>
      </xdr:blipFill>
      <xdr:spPr>
        <a:xfrm>
          <a:off x="10915649" y="190501"/>
          <a:ext cx="7077075" cy="4968000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22</xdr:row>
      <xdr:rowOff>104775</xdr:rowOff>
    </xdr:from>
    <xdr:to>
      <xdr:col>12</xdr:col>
      <xdr:colOff>165525</xdr:colOff>
      <xdr:row>33</xdr:row>
      <xdr:rowOff>153631</xdr:rowOff>
    </xdr:to>
    <xdr:sp macro="" textlink="">
      <xdr:nvSpPr>
        <xdr:cNvPr id="11" name="CasellaDiTesto 3"/>
        <xdr:cNvSpPr txBox="1"/>
      </xdr:nvSpPr>
      <xdr:spPr>
        <a:xfrm>
          <a:off x="714375" y="5267325"/>
          <a:ext cx="3204000" cy="26682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tIns="0" bIns="0" rtlCol="0" anchor="ctr" anchorCtr="0">
          <a:spAutoFit/>
        </a:bodyPr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just">
            <a:lnSpc>
              <a:spcPts val="1400"/>
            </a:lnSpc>
          </a:pPr>
          <a:r>
            <a:rPr lang="it-IT" sz="1350" b="1"/>
            <a:t>USO</a:t>
          </a:r>
          <a:r>
            <a:rPr lang="it-IT" sz="1350" b="1" baseline="0"/>
            <a:t> TABELLA (B): A FINE IMMERSIONE TROVA IL TUO GRUPPO DI APPARTENENZA SULLA TABELLA (A).</a:t>
          </a:r>
        </a:p>
        <a:p>
          <a:pPr algn="just">
            <a:lnSpc>
              <a:spcPts val="1400"/>
            </a:lnSpc>
            <a:spcBef>
              <a:spcPts val="300"/>
            </a:spcBef>
          </a:pPr>
          <a:r>
            <a:rPr lang="it-IT" sz="1350" b="1" baseline="0"/>
            <a:t>MUOVITI IN ORIZZONTALE SULLA TABELLA (B) FINO ALLA COLONNA DEL TUO TIS, SE IL VALORE NON E' ESATTO PRENDI QUELLO INFERIORE.</a:t>
          </a:r>
        </a:p>
        <a:p>
          <a:pPr algn="just">
            <a:lnSpc>
              <a:spcPts val="1400"/>
            </a:lnSpc>
            <a:spcBef>
              <a:spcPts val="300"/>
            </a:spcBef>
          </a:pPr>
          <a:r>
            <a:rPr lang="it-IT" sz="1350" b="1" baseline="0"/>
            <a:t>SCENDI LUNGO QUESTA COLONNA PER TROVARE IL TUO NUOVO GRUPPO NELLA TABELLA (C).</a:t>
          </a:r>
        </a:p>
        <a:p>
          <a:pPr algn="just">
            <a:lnSpc>
              <a:spcPts val="1400"/>
            </a:lnSpc>
            <a:spcBef>
              <a:spcPts val="600"/>
            </a:spcBef>
          </a:pPr>
          <a:r>
            <a:rPr lang="it-IT" sz="1350" b="1" baseline="0"/>
            <a:t>ESEMPIO: UN SUBACQUEO DI GRUPPO "J" CON UN</a:t>
          </a:r>
          <a:r>
            <a:rPr lang="it-IT" sz="1350" b="1"/>
            <a:t> </a:t>
          </a:r>
          <a:r>
            <a:rPr lang="it-IT" sz="1350" b="1" baseline="0"/>
            <a:t>TIS DI 2:00 USERA' IL VALORE 1:48, DOPO QUESTO TIS IL SUO NUOVO GRUPPO SARA' "F".</a:t>
          </a:r>
          <a:endParaRPr lang="it-IT" sz="135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8"/>
  <sheetViews>
    <sheetView showGridLines="0" workbookViewId="0">
      <selection activeCell="K13" sqref="K13"/>
    </sheetView>
  </sheetViews>
  <sheetFormatPr defaultRowHeight="16.5" x14ac:dyDescent="0.25"/>
  <cols>
    <col min="1" max="2" width="9.140625" style="1"/>
    <col min="3" max="3" width="16.7109375" style="1" customWidth="1"/>
    <col min="4" max="4" width="16.7109375" style="2" customWidth="1"/>
    <col min="5" max="8" width="16.7109375" style="1" customWidth="1"/>
    <col min="9" max="16384" width="9.140625" style="1"/>
  </cols>
  <sheetData>
    <row r="3" spans="3:8" ht="30" customHeight="1" x14ac:dyDescent="0.25">
      <c r="C3" s="44" t="s">
        <v>10</v>
      </c>
      <c r="D3" s="45"/>
      <c r="E3" s="45"/>
      <c r="F3" s="45"/>
      <c r="G3" s="45"/>
      <c r="H3" s="46"/>
    </row>
    <row r="4" spans="3:8" ht="30" customHeight="1" x14ac:dyDescent="0.25">
      <c r="C4" s="47"/>
      <c r="D4" s="48"/>
      <c r="E4" s="48"/>
      <c r="F4" s="48"/>
      <c r="G4" s="48"/>
      <c r="H4" s="49"/>
    </row>
    <row r="5" spans="3:8" ht="30" customHeight="1" x14ac:dyDescent="0.25">
      <c r="C5" s="50" t="s">
        <v>0</v>
      </c>
      <c r="D5" s="50" t="s">
        <v>1</v>
      </c>
      <c r="E5" s="50" t="s">
        <v>2</v>
      </c>
      <c r="F5" s="50" t="s">
        <v>3</v>
      </c>
      <c r="G5" s="50" t="s">
        <v>4</v>
      </c>
      <c r="H5" s="50" t="s">
        <v>5</v>
      </c>
    </row>
    <row r="6" spans="3:8" ht="30" customHeight="1" x14ac:dyDescent="0.25">
      <c r="C6" s="50"/>
      <c r="D6" s="50"/>
      <c r="E6" s="50"/>
      <c r="F6" s="50"/>
      <c r="G6" s="50"/>
      <c r="H6" s="50"/>
    </row>
    <row r="7" spans="3:8" ht="30" customHeight="1" x14ac:dyDescent="0.25">
      <c r="C7" s="3">
        <v>0</v>
      </c>
      <c r="D7" s="4">
        <v>1</v>
      </c>
      <c r="E7" s="5">
        <v>0.21</v>
      </c>
      <c r="F7" s="5">
        <v>0.32</v>
      </c>
      <c r="G7" s="5">
        <v>0.36</v>
      </c>
      <c r="H7" s="3">
        <v>1</v>
      </c>
    </row>
    <row r="8" spans="3:8" ht="30" customHeight="1" x14ac:dyDescent="0.25">
      <c r="C8" s="6">
        <v>4</v>
      </c>
      <c r="D8" s="4">
        <v>1.4</v>
      </c>
      <c r="E8" s="5">
        <v>0.29399999999999998</v>
      </c>
      <c r="F8" s="5">
        <v>0.44799999999999995</v>
      </c>
      <c r="G8" s="5">
        <v>0.504</v>
      </c>
      <c r="H8" s="6">
        <v>1.4</v>
      </c>
    </row>
    <row r="9" spans="3:8" ht="30" customHeight="1" x14ac:dyDescent="0.25">
      <c r="C9" s="3">
        <v>10</v>
      </c>
      <c r="D9" s="4">
        <v>2</v>
      </c>
      <c r="E9" s="5">
        <v>0.42</v>
      </c>
      <c r="F9" s="5">
        <v>0.64</v>
      </c>
      <c r="G9" s="5">
        <v>0.72</v>
      </c>
      <c r="H9" s="8"/>
    </row>
    <row r="10" spans="3:8" ht="30" customHeight="1" x14ac:dyDescent="0.25">
      <c r="C10" s="3">
        <v>20</v>
      </c>
      <c r="D10" s="4">
        <v>3</v>
      </c>
      <c r="E10" s="5">
        <v>0.63</v>
      </c>
      <c r="F10" s="5">
        <v>0.96</v>
      </c>
      <c r="G10" s="5">
        <v>1.08</v>
      </c>
      <c r="H10" s="8"/>
    </row>
    <row r="11" spans="3:8" ht="30" customHeight="1" x14ac:dyDescent="0.25">
      <c r="C11" s="6">
        <v>29</v>
      </c>
      <c r="D11" s="4">
        <v>3.9</v>
      </c>
      <c r="E11" s="5">
        <v>0.81899999999999995</v>
      </c>
      <c r="F11" s="5">
        <v>1.248</v>
      </c>
      <c r="G11" s="7">
        <v>1.4039999999999999</v>
      </c>
      <c r="H11" s="8"/>
    </row>
    <row r="12" spans="3:8" ht="30" customHeight="1" x14ac:dyDescent="0.25">
      <c r="C12" s="6">
        <v>34</v>
      </c>
      <c r="D12" s="4">
        <v>4.4000000000000004</v>
      </c>
      <c r="E12" s="5">
        <v>0.92400000000000004</v>
      </c>
      <c r="F12" s="7">
        <v>1.4080000000000001</v>
      </c>
      <c r="G12" s="9"/>
      <c r="H12" s="8"/>
    </row>
    <row r="13" spans="3:8" ht="30" customHeight="1" x14ac:dyDescent="0.25">
      <c r="C13" s="3">
        <v>40</v>
      </c>
      <c r="D13" s="4">
        <v>5</v>
      </c>
      <c r="E13" s="5">
        <v>1.05</v>
      </c>
      <c r="F13" s="9"/>
      <c r="G13" s="8"/>
      <c r="H13" s="8"/>
    </row>
    <row r="14" spans="3:8" ht="30" customHeight="1" x14ac:dyDescent="0.25">
      <c r="C14" s="3">
        <v>50</v>
      </c>
      <c r="D14" s="4">
        <v>6</v>
      </c>
      <c r="E14" s="5">
        <v>1.26</v>
      </c>
      <c r="F14" s="8"/>
      <c r="G14" s="8"/>
      <c r="H14" s="8"/>
    </row>
    <row r="15" spans="3:8" ht="30" customHeight="1" x14ac:dyDescent="0.25">
      <c r="C15" s="6">
        <v>56</v>
      </c>
      <c r="D15" s="4">
        <v>6.6</v>
      </c>
      <c r="E15" s="7">
        <v>1.3859999999999999</v>
      </c>
      <c r="F15" s="8"/>
      <c r="G15" s="8"/>
      <c r="H15" s="8"/>
    </row>
    <row r="16" spans="3:8" ht="30" customHeight="1" x14ac:dyDescent="0.25">
      <c r="C16" s="3">
        <v>66</v>
      </c>
      <c r="D16" s="4">
        <v>7.6</v>
      </c>
      <c r="E16" s="4">
        <v>1.5959999999999999</v>
      </c>
      <c r="F16" s="8"/>
      <c r="G16" s="8"/>
      <c r="H16" s="8"/>
    </row>
    <row r="17" spans="5:5" x14ac:dyDescent="0.25">
      <c r="E17" s="2"/>
    </row>
    <row r="18" spans="5:5" x14ac:dyDescent="0.25">
      <c r="E18" s="2"/>
    </row>
  </sheetData>
  <mergeCells count="7">
    <mergeCell ref="C3:H4"/>
    <mergeCell ref="H5:H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3"/>
  <sheetViews>
    <sheetView workbookViewId="0">
      <selection activeCell="F4" sqref="F4:F6"/>
    </sheetView>
  </sheetViews>
  <sheetFormatPr defaultRowHeight="16.5" x14ac:dyDescent="0.25"/>
  <cols>
    <col min="6" max="6" width="18.7109375" style="1" customWidth="1"/>
    <col min="7" max="7" width="37.140625" style="2" customWidth="1"/>
    <col min="8" max="8" width="37.140625" style="1" customWidth="1"/>
  </cols>
  <sheetData>
    <row r="2" spans="2:12" s="1" customFormat="1" ht="24" customHeight="1" x14ac:dyDescent="0.25">
      <c r="B2" s="10"/>
      <c r="C2" s="10"/>
      <c r="D2" s="10"/>
      <c r="E2" s="10"/>
      <c r="F2" s="51" t="s">
        <v>8</v>
      </c>
      <c r="G2" s="52"/>
      <c r="H2" s="53"/>
    </row>
    <row r="3" spans="2:12" s="1" customFormat="1" ht="24" customHeight="1" x14ac:dyDescent="0.25">
      <c r="B3" s="10"/>
      <c r="C3" s="10"/>
      <c r="D3" s="10"/>
      <c r="E3" s="10"/>
      <c r="F3" s="54"/>
      <c r="G3" s="55"/>
      <c r="H3" s="56"/>
    </row>
    <row r="4" spans="2:12" s="1" customFormat="1" ht="24" customHeight="1" x14ac:dyDescent="0.25">
      <c r="B4" s="10"/>
      <c r="C4" s="10"/>
      <c r="D4" s="10"/>
      <c r="E4" s="10"/>
      <c r="F4" s="50" t="s">
        <v>6</v>
      </c>
      <c r="G4" s="50" t="s">
        <v>7</v>
      </c>
      <c r="H4" s="50" t="s">
        <v>9</v>
      </c>
    </row>
    <row r="5" spans="2:12" s="1" customFormat="1" ht="24" customHeight="1" x14ac:dyDescent="0.25">
      <c r="B5" s="10"/>
      <c r="C5" s="10"/>
      <c r="D5" s="10"/>
      <c r="E5" s="10"/>
      <c r="F5" s="50"/>
      <c r="G5" s="50"/>
      <c r="H5" s="50"/>
    </row>
    <row r="6" spans="2:12" s="1" customFormat="1" ht="24" customHeight="1" x14ac:dyDescent="0.25">
      <c r="B6" s="10"/>
      <c r="C6" s="10"/>
      <c r="D6" s="10"/>
      <c r="E6" s="10"/>
      <c r="F6" s="50"/>
      <c r="G6" s="50"/>
      <c r="H6" s="50"/>
    </row>
    <row r="7" spans="2:12" s="1" customFormat="1" ht="18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2:12" s="1" customFormat="1" ht="30" customHeight="1" x14ac:dyDescent="0.25">
      <c r="B8" s="10"/>
      <c r="C8" s="10"/>
      <c r="D8" s="10"/>
      <c r="E8" s="10"/>
      <c r="F8" s="15">
        <v>1.4</v>
      </c>
      <c r="G8" s="16">
        <v>150</v>
      </c>
      <c r="H8" s="16">
        <v>180</v>
      </c>
    </row>
    <row r="9" spans="2:12" s="1" customFormat="1" ht="30" customHeight="1" x14ac:dyDescent="0.25">
      <c r="B9" s="10"/>
      <c r="C9" s="10"/>
      <c r="D9" s="10"/>
      <c r="E9" s="10"/>
      <c r="F9" s="13">
        <f>F8-0.1</f>
        <v>1.2999999999999998</v>
      </c>
      <c r="G9" s="14">
        <v>180</v>
      </c>
      <c r="H9" s="14">
        <v>210</v>
      </c>
    </row>
    <row r="10" spans="2:12" s="1" customFormat="1" ht="30" customHeight="1" x14ac:dyDescent="0.25">
      <c r="B10" s="10"/>
      <c r="C10" s="10"/>
      <c r="D10" s="10"/>
      <c r="E10" s="10"/>
      <c r="F10" s="13">
        <f t="shared" ref="F10:F17" si="0">F9-0.1</f>
        <v>1.1999999999999997</v>
      </c>
      <c r="G10" s="14">
        <v>210</v>
      </c>
      <c r="H10" s="14">
        <v>240</v>
      </c>
    </row>
    <row r="11" spans="2:12" s="1" customFormat="1" ht="30" customHeight="1" x14ac:dyDescent="0.25">
      <c r="B11" s="10"/>
      <c r="C11" s="10"/>
      <c r="D11" s="10"/>
      <c r="E11" s="10"/>
      <c r="F11" s="13">
        <f t="shared" si="0"/>
        <v>1.0999999999999996</v>
      </c>
      <c r="G11" s="14">
        <v>240</v>
      </c>
      <c r="H11" s="14">
        <v>270</v>
      </c>
    </row>
    <row r="12" spans="2:12" s="1" customFormat="1" ht="30" customHeight="1" x14ac:dyDescent="0.25">
      <c r="B12" s="10"/>
      <c r="C12" s="10"/>
      <c r="D12" s="10"/>
      <c r="E12" s="10"/>
      <c r="F12" s="15">
        <f t="shared" si="0"/>
        <v>0.99999999999999967</v>
      </c>
      <c r="G12" s="16">
        <v>300</v>
      </c>
      <c r="H12" s="16">
        <v>300</v>
      </c>
    </row>
    <row r="13" spans="2:12" s="1" customFormat="1" ht="18" customHeight="1" x14ac:dyDescent="0.25">
      <c r="B13" s="10"/>
      <c r="C13" s="10"/>
      <c r="D13" s="10"/>
      <c r="E13" s="10"/>
      <c r="F13" s="10"/>
      <c r="G13" s="10"/>
      <c r="H13" s="10"/>
      <c r="I13" s="10"/>
      <c r="J13" s="10"/>
    </row>
    <row r="14" spans="2:12" s="1" customFormat="1" ht="30" customHeight="1" x14ac:dyDescent="0.25">
      <c r="B14" s="10"/>
      <c r="C14" s="10"/>
      <c r="D14" s="10"/>
      <c r="E14" s="10"/>
      <c r="F14" s="13">
        <f>F12-0.1</f>
        <v>0.89999999999999969</v>
      </c>
      <c r="G14" s="14">
        <v>360</v>
      </c>
      <c r="H14" s="14">
        <v>360</v>
      </c>
    </row>
    <row r="15" spans="2:12" s="1" customFormat="1" ht="30" customHeight="1" x14ac:dyDescent="0.25">
      <c r="B15" s="10"/>
      <c r="C15" s="10"/>
      <c r="D15" s="10"/>
      <c r="E15" s="10"/>
      <c r="F15" s="13">
        <f>F14-0.1</f>
        <v>0.79999999999999971</v>
      </c>
      <c r="G15" s="14">
        <v>450</v>
      </c>
      <c r="H15" s="14">
        <v>450</v>
      </c>
    </row>
    <row r="16" spans="2:12" s="1" customFormat="1" ht="30" customHeight="1" x14ac:dyDescent="0.25">
      <c r="B16" s="10"/>
      <c r="C16" s="10"/>
      <c r="D16" s="10"/>
      <c r="E16" s="10"/>
      <c r="F16" s="13">
        <f t="shared" si="0"/>
        <v>0.69999999999999973</v>
      </c>
      <c r="G16" s="14">
        <v>570</v>
      </c>
      <c r="H16" s="14">
        <v>570</v>
      </c>
    </row>
    <row r="17" spans="2:9" s="1" customFormat="1" ht="30" customHeight="1" x14ac:dyDescent="0.25">
      <c r="B17" s="10"/>
      <c r="C17" s="10"/>
      <c r="D17" s="10"/>
      <c r="E17" s="10"/>
      <c r="F17" s="15">
        <f t="shared" si="0"/>
        <v>0.59999999999999976</v>
      </c>
      <c r="G17" s="16">
        <v>720</v>
      </c>
      <c r="H17" s="16">
        <v>720</v>
      </c>
    </row>
    <row r="18" spans="2:9" s="1" customFormat="1" ht="24" customHeight="1" x14ac:dyDescent="0.25">
      <c r="B18" s="10"/>
      <c r="C18" s="10"/>
      <c r="D18" s="10"/>
      <c r="E18" s="10"/>
      <c r="F18" s="10"/>
      <c r="G18" s="12"/>
      <c r="H18" s="12"/>
    </row>
    <row r="19" spans="2:9" s="1" customFormat="1" ht="24" customHeight="1" x14ac:dyDescent="0.25">
      <c r="B19" s="10"/>
      <c r="C19" s="10"/>
      <c r="D19" s="10"/>
      <c r="E19" s="10"/>
      <c r="F19" s="10"/>
      <c r="G19" s="12"/>
      <c r="H19" s="12"/>
      <c r="I19" s="10"/>
    </row>
    <row r="20" spans="2:9" s="1" customFormat="1" ht="24" customHeight="1" x14ac:dyDescent="0.25">
      <c r="B20" s="10"/>
      <c r="C20" s="10"/>
      <c r="D20" s="10"/>
      <c r="E20" s="10"/>
      <c r="G20" s="2"/>
      <c r="H20" s="2"/>
    </row>
    <row r="21" spans="2:9" s="1" customFormat="1" ht="24" customHeight="1" x14ac:dyDescent="0.25">
      <c r="B21" s="10"/>
      <c r="C21" s="10"/>
      <c r="D21" s="10"/>
      <c r="E21" s="10"/>
      <c r="G21" s="2"/>
    </row>
    <row r="22" spans="2:9" s="1" customFormat="1" ht="24" customHeight="1" x14ac:dyDescent="0.25">
      <c r="B22" s="10"/>
      <c r="C22" s="10"/>
      <c r="D22" s="10"/>
      <c r="E22" s="10"/>
      <c r="G22" s="2"/>
    </row>
    <row r="23" spans="2:9" x14ac:dyDescent="0.25">
      <c r="B23" s="11"/>
      <c r="C23" s="11"/>
      <c r="D23" s="11"/>
    </row>
  </sheetData>
  <mergeCells count="4">
    <mergeCell ref="F2:H3"/>
    <mergeCell ref="F4:F6"/>
    <mergeCell ref="G4:G6"/>
    <mergeCell ref="H4:H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I20"/>
  <sheetViews>
    <sheetView topLeftCell="A4" workbookViewId="0">
      <selection activeCell="F7" sqref="F7:H15"/>
    </sheetView>
  </sheetViews>
  <sheetFormatPr defaultRowHeight="16.5" x14ac:dyDescent="0.25"/>
  <cols>
    <col min="6" max="6" width="31.140625" style="2" customWidth="1"/>
    <col min="7" max="7" width="15.42578125" style="2" customWidth="1"/>
    <col min="8" max="8" width="22.42578125" style="1" customWidth="1"/>
  </cols>
  <sheetData>
    <row r="7" spans="2:9" s="1" customFormat="1" ht="37.5" customHeight="1" x14ac:dyDescent="0.25">
      <c r="B7" s="10"/>
      <c r="C7" s="10"/>
      <c r="D7" s="10"/>
      <c r="E7" s="10"/>
      <c r="F7" s="57" t="s">
        <v>22</v>
      </c>
      <c r="G7" s="58"/>
      <c r="H7" s="59"/>
    </row>
    <row r="8" spans="2:9" s="1" customFormat="1" ht="37.5" customHeight="1" x14ac:dyDescent="0.25">
      <c r="B8" s="10"/>
      <c r="C8" s="10"/>
      <c r="D8" s="10"/>
      <c r="E8" s="10"/>
      <c r="F8" s="60"/>
      <c r="G8" s="61"/>
      <c r="H8" s="62"/>
    </row>
    <row r="9" spans="2:9" s="1" customFormat="1" ht="37.5" customHeight="1" x14ac:dyDescent="0.25">
      <c r="B9" s="10"/>
      <c r="C9" s="10"/>
      <c r="D9" s="10"/>
      <c r="E9" s="10"/>
      <c r="F9" s="18" t="s">
        <v>11</v>
      </c>
      <c r="G9" s="14" t="s">
        <v>16</v>
      </c>
      <c r="H9" s="14">
        <v>210</v>
      </c>
    </row>
    <row r="10" spans="2:9" s="1" customFormat="1" ht="70.5" x14ac:dyDescent="0.25">
      <c r="B10" s="10"/>
      <c r="C10" s="10"/>
      <c r="D10" s="10"/>
      <c r="E10" s="10"/>
      <c r="F10" s="18" t="s">
        <v>15</v>
      </c>
      <c r="G10" s="14" t="s">
        <v>17</v>
      </c>
      <c r="H10" s="14">
        <v>240</v>
      </c>
    </row>
    <row r="11" spans="2:9" s="1" customFormat="1" ht="67.5" x14ac:dyDescent="0.25">
      <c r="B11" s="10"/>
      <c r="C11" s="10"/>
      <c r="D11" s="10"/>
      <c r="E11" s="10"/>
      <c r="F11" s="18" t="s">
        <v>14</v>
      </c>
      <c r="G11" s="14" t="s">
        <v>17</v>
      </c>
      <c r="H11" s="14">
        <v>270</v>
      </c>
    </row>
    <row r="12" spans="2:9" s="1" customFormat="1" ht="37.5" customHeight="1" x14ac:dyDescent="0.25">
      <c r="B12" s="10"/>
      <c r="C12" s="10"/>
      <c r="D12" s="10"/>
      <c r="E12" s="10"/>
      <c r="F12" s="18" t="s">
        <v>12</v>
      </c>
      <c r="G12" s="14" t="s">
        <v>18</v>
      </c>
      <c r="H12" s="14" t="s">
        <v>174</v>
      </c>
    </row>
    <row r="13" spans="2:9" s="1" customFormat="1" ht="37.5" customHeight="1" x14ac:dyDescent="0.25">
      <c r="B13" s="10"/>
      <c r="C13" s="10"/>
      <c r="D13" s="10"/>
      <c r="E13" s="10"/>
      <c r="F13" s="18" t="s">
        <v>13</v>
      </c>
      <c r="G13" s="14" t="s">
        <v>18</v>
      </c>
      <c r="H13" s="14" t="s">
        <v>175</v>
      </c>
    </row>
    <row r="14" spans="2:9" s="1" customFormat="1" ht="37.5" customHeight="1" x14ac:dyDescent="0.25">
      <c r="B14" s="10"/>
      <c r="C14" s="10"/>
      <c r="D14" s="10"/>
      <c r="E14" s="10"/>
      <c r="F14" s="18" t="s">
        <v>20</v>
      </c>
      <c r="G14" s="17"/>
      <c r="H14" s="14" t="s">
        <v>19</v>
      </c>
    </row>
    <row r="15" spans="2:9" s="1" customFormat="1" ht="37.5" customHeight="1" x14ac:dyDescent="0.25">
      <c r="B15" s="10"/>
      <c r="C15" s="10"/>
      <c r="D15" s="10"/>
      <c r="E15" s="10"/>
      <c r="F15" s="18" t="s">
        <v>21</v>
      </c>
      <c r="G15" s="17"/>
      <c r="H15" s="14" t="s">
        <v>19</v>
      </c>
    </row>
    <row r="16" spans="2:9" s="1" customFormat="1" ht="24" customHeight="1" x14ac:dyDescent="0.25">
      <c r="B16" s="10"/>
      <c r="C16" s="10"/>
      <c r="D16" s="10"/>
      <c r="E16" s="10"/>
      <c r="F16" s="12"/>
      <c r="G16" s="12"/>
      <c r="H16" s="12"/>
      <c r="I16" s="10"/>
    </row>
    <row r="17" spans="2:8" s="1" customFormat="1" ht="24" customHeight="1" x14ac:dyDescent="0.25">
      <c r="B17" s="10"/>
      <c r="C17" s="10"/>
      <c r="D17" s="10"/>
      <c r="E17" s="10"/>
      <c r="F17" s="2"/>
      <c r="G17" s="2"/>
      <c r="H17" s="2"/>
    </row>
    <row r="18" spans="2:8" s="1" customFormat="1" ht="24" customHeight="1" x14ac:dyDescent="0.25">
      <c r="B18" s="10"/>
      <c r="C18" s="10"/>
      <c r="D18" s="10"/>
      <c r="E18" s="10"/>
      <c r="F18" s="2"/>
      <c r="G18" s="2"/>
    </row>
    <row r="19" spans="2:8" s="1" customFormat="1" ht="24" customHeight="1" x14ac:dyDescent="0.25">
      <c r="B19" s="10"/>
      <c r="C19" s="10"/>
      <c r="D19" s="10"/>
      <c r="E19" s="10"/>
      <c r="F19" s="2"/>
      <c r="G19" s="2"/>
    </row>
    <row r="20" spans="2:8" x14ac:dyDescent="0.25">
      <c r="B20" s="11"/>
      <c r="C20" s="11"/>
      <c r="D20" s="11"/>
    </row>
  </sheetData>
  <mergeCells count="1">
    <mergeCell ref="F7:H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54"/>
  <sheetViews>
    <sheetView topLeftCell="B3" workbookViewId="0">
      <selection activeCell="J16" sqref="J16"/>
    </sheetView>
  </sheetViews>
  <sheetFormatPr defaultRowHeight="16.5" x14ac:dyDescent="0.25"/>
  <cols>
    <col min="4" max="4" width="37" style="2" customWidth="1"/>
    <col min="5" max="5" width="20.7109375" style="2" customWidth="1"/>
    <col min="6" max="6" width="20.7109375" style="1" customWidth="1"/>
    <col min="7" max="7" width="9.42578125" customWidth="1"/>
    <col min="9" max="9" width="9.140625" style="23"/>
  </cols>
  <sheetData>
    <row r="3" spans="2:9" s="1" customFormat="1" ht="34.5" customHeight="1" x14ac:dyDescent="0.4">
      <c r="B3" s="10"/>
      <c r="C3" s="10"/>
      <c r="D3" s="74" t="s">
        <v>36</v>
      </c>
      <c r="E3" s="75"/>
      <c r="F3" s="76"/>
      <c r="I3" s="23"/>
    </row>
    <row r="4" spans="2:9" s="1" customFormat="1" ht="34.5" customHeight="1" x14ac:dyDescent="0.25">
      <c r="B4" s="10"/>
      <c r="C4" s="10"/>
      <c r="D4" s="77" t="s">
        <v>40</v>
      </c>
      <c r="E4" s="78"/>
      <c r="F4" s="79"/>
      <c r="I4" s="23"/>
    </row>
    <row r="5" spans="2:9" s="1" customFormat="1" ht="25.5" customHeight="1" x14ac:dyDescent="0.3">
      <c r="B5" s="10"/>
      <c r="C5" s="10"/>
      <c r="D5" s="63" t="s">
        <v>35</v>
      </c>
      <c r="E5" s="63" t="s">
        <v>39</v>
      </c>
      <c r="F5" s="21" t="s">
        <v>38</v>
      </c>
      <c r="I5" s="23"/>
    </row>
    <row r="6" spans="2:9" s="1" customFormat="1" ht="25.5" customHeight="1" x14ac:dyDescent="0.25">
      <c r="B6" s="10"/>
      <c r="C6" s="10"/>
      <c r="D6" s="64"/>
      <c r="E6" s="64"/>
      <c r="F6" s="22" t="s">
        <v>37</v>
      </c>
      <c r="H6" s="24">
        <f>ROUND(I6,0)</f>
        <v>40</v>
      </c>
      <c r="I6" s="23">
        <f>(1.4/(28/100)-1)*10</f>
        <v>39.999999999999993</v>
      </c>
    </row>
    <row r="7" spans="2:9" s="1" customFormat="1" ht="24.75" customHeight="1" x14ac:dyDescent="0.25">
      <c r="B7" s="10"/>
      <c r="C7" s="10"/>
      <c r="D7" s="19" t="s">
        <v>23</v>
      </c>
      <c r="E7" s="14">
        <v>29</v>
      </c>
      <c r="F7" s="14">
        <v>38</v>
      </c>
      <c r="H7" s="24">
        <f>ROUND(I7,0)</f>
        <v>38</v>
      </c>
      <c r="I7" s="23">
        <f>(1.4/(E7/100)-1)*10</f>
        <v>38.275862068965516</v>
      </c>
    </row>
    <row r="8" spans="2:9" s="1" customFormat="1" ht="24.75" customHeight="1" x14ac:dyDescent="0.25">
      <c r="B8" s="10"/>
      <c r="C8" s="10"/>
      <c r="D8" s="19" t="s">
        <v>24</v>
      </c>
      <c r="E8" s="14">
        <v>30</v>
      </c>
      <c r="F8" s="14">
        <v>37</v>
      </c>
      <c r="H8" s="24">
        <f t="shared" ref="H8:H18" si="0">ROUND(I8,0)</f>
        <v>37</v>
      </c>
      <c r="I8" s="23">
        <f t="shared" ref="I8:I18" si="1">(1.4/(E8/100)-1)*10</f>
        <v>36.666666666666671</v>
      </c>
    </row>
    <row r="9" spans="2:9" s="1" customFormat="1" ht="24.75" customHeight="1" x14ac:dyDescent="0.25">
      <c r="B9" s="10"/>
      <c r="C9" s="10"/>
      <c r="D9" s="19" t="s">
        <v>25</v>
      </c>
      <c r="E9" s="14">
        <v>31</v>
      </c>
      <c r="F9" s="14">
        <v>35</v>
      </c>
      <c r="H9" s="24">
        <f t="shared" si="0"/>
        <v>35</v>
      </c>
      <c r="I9" s="23">
        <f t="shared" si="1"/>
        <v>35.161290322580641</v>
      </c>
    </row>
    <row r="10" spans="2:9" s="1" customFormat="1" ht="24.75" customHeight="1" x14ac:dyDescent="0.25">
      <c r="B10" s="10"/>
      <c r="C10" s="10"/>
      <c r="D10" s="20" t="s">
        <v>33</v>
      </c>
      <c r="E10" s="16">
        <v>32</v>
      </c>
      <c r="F10" s="16">
        <v>34</v>
      </c>
      <c r="H10" s="24">
        <f t="shared" si="0"/>
        <v>34</v>
      </c>
      <c r="I10" s="23">
        <f t="shared" si="1"/>
        <v>33.75</v>
      </c>
    </row>
    <row r="11" spans="2:9" s="1" customFormat="1" ht="24.75" customHeight="1" x14ac:dyDescent="0.25">
      <c r="B11" s="10"/>
      <c r="C11" s="10"/>
      <c r="D11" s="19" t="s">
        <v>26</v>
      </c>
      <c r="E11" s="14">
        <v>33</v>
      </c>
      <c r="F11" s="14">
        <v>32</v>
      </c>
      <c r="H11" s="24">
        <f t="shared" si="0"/>
        <v>32</v>
      </c>
      <c r="I11" s="23">
        <f t="shared" si="1"/>
        <v>32.424242424242422</v>
      </c>
    </row>
    <row r="12" spans="2:9" s="1" customFormat="1" ht="24.75" customHeight="1" x14ac:dyDescent="0.25">
      <c r="B12" s="10"/>
      <c r="C12" s="10"/>
      <c r="D12" s="19" t="s">
        <v>27</v>
      </c>
      <c r="E12" s="14">
        <v>34</v>
      </c>
      <c r="F12" s="14">
        <v>31</v>
      </c>
      <c r="H12" s="24">
        <f t="shared" si="0"/>
        <v>31</v>
      </c>
      <c r="I12" s="23">
        <f t="shared" si="1"/>
        <v>31.17647058823529</v>
      </c>
    </row>
    <row r="13" spans="2:9" s="1" customFormat="1" ht="24.75" customHeight="1" x14ac:dyDescent="0.25">
      <c r="B13" s="10"/>
      <c r="C13" s="10"/>
      <c r="D13" s="19" t="s">
        <v>28</v>
      </c>
      <c r="E13" s="14">
        <v>35</v>
      </c>
      <c r="F13" s="14">
        <v>30</v>
      </c>
      <c r="H13" s="24">
        <f t="shared" si="0"/>
        <v>30</v>
      </c>
      <c r="I13" s="23">
        <f t="shared" si="1"/>
        <v>30</v>
      </c>
    </row>
    <row r="14" spans="2:9" s="1" customFormat="1" ht="24" customHeight="1" x14ac:dyDescent="0.25">
      <c r="B14" s="10"/>
      <c r="C14" s="10"/>
      <c r="D14" s="20" t="s">
        <v>34</v>
      </c>
      <c r="E14" s="16">
        <v>36</v>
      </c>
      <c r="F14" s="16">
        <v>29</v>
      </c>
      <c r="H14" s="24">
        <f t="shared" si="0"/>
        <v>29</v>
      </c>
      <c r="I14" s="23">
        <f t="shared" si="1"/>
        <v>28.888888888888889</v>
      </c>
    </row>
    <row r="15" spans="2:9" s="1" customFormat="1" ht="24" customHeight="1" x14ac:dyDescent="0.25">
      <c r="B15" s="10"/>
      <c r="C15" s="10"/>
      <c r="D15" s="19" t="s">
        <v>29</v>
      </c>
      <c r="E15" s="14">
        <v>37</v>
      </c>
      <c r="F15" s="14">
        <v>28</v>
      </c>
      <c r="H15" s="24">
        <f t="shared" si="0"/>
        <v>28</v>
      </c>
      <c r="I15" s="23">
        <f t="shared" si="1"/>
        <v>27.837837837837839</v>
      </c>
    </row>
    <row r="16" spans="2:9" s="1" customFormat="1" ht="24" customHeight="1" x14ac:dyDescent="0.25">
      <c r="B16" s="10"/>
      <c r="C16" s="10"/>
      <c r="D16" s="19" t="s">
        <v>30</v>
      </c>
      <c r="E16" s="14">
        <v>38</v>
      </c>
      <c r="F16" s="14">
        <v>27</v>
      </c>
      <c r="H16" s="24">
        <f t="shared" si="0"/>
        <v>27</v>
      </c>
      <c r="I16" s="23">
        <f t="shared" si="1"/>
        <v>26.842105263157894</v>
      </c>
    </row>
    <row r="17" spans="2:9" s="1" customFormat="1" ht="24" customHeight="1" x14ac:dyDescent="0.25">
      <c r="B17" s="10"/>
      <c r="C17" s="10"/>
      <c r="D17" s="19" t="s">
        <v>31</v>
      </c>
      <c r="E17" s="14">
        <v>39</v>
      </c>
      <c r="F17" s="14">
        <v>26</v>
      </c>
      <c r="H17" s="24">
        <f t="shared" si="0"/>
        <v>26</v>
      </c>
      <c r="I17" s="23">
        <f t="shared" si="1"/>
        <v>25.897435897435894</v>
      </c>
    </row>
    <row r="18" spans="2:9" ht="22.5" x14ac:dyDescent="0.25">
      <c r="B18" s="11"/>
      <c r="D18" s="20" t="s">
        <v>32</v>
      </c>
      <c r="E18" s="16">
        <v>40</v>
      </c>
      <c r="F18" s="16">
        <v>25</v>
      </c>
      <c r="H18" s="24">
        <f t="shared" si="0"/>
        <v>25</v>
      </c>
      <c r="I18" s="23">
        <f t="shared" si="1"/>
        <v>24.999999999999996</v>
      </c>
    </row>
    <row r="21" spans="2:9" s="1" customFormat="1" ht="34.5" customHeight="1" x14ac:dyDescent="0.4">
      <c r="B21" s="10"/>
      <c r="C21" s="10"/>
      <c r="D21" s="80" t="s">
        <v>36</v>
      </c>
      <c r="E21" s="81"/>
      <c r="F21" s="82"/>
      <c r="I21" s="23"/>
    </row>
    <row r="22" spans="2:9" s="1" customFormat="1" ht="34.5" customHeight="1" x14ac:dyDescent="0.25">
      <c r="B22" s="10"/>
      <c r="C22" s="10"/>
      <c r="D22" s="65" t="s">
        <v>41</v>
      </c>
      <c r="E22" s="66"/>
      <c r="F22" s="67"/>
      <c r="I22" s="23"/>
    </row>
    <row r="23" spans="2:9" s="1" customFormat="1" ht="25.5" customHeight="1" x14ac:dyDescent="0.3">
      <c r="B23" s="10"/>
      <c r="C23" s="10"/>
      <c r="D23" s="63" t="s">
        <v>35</v>
      </c>
      <c r="E23" s="63" t="s">
        <v>39</v>
      </c>
      <c r="F23" s="21" t="s">
        <v>38</v>
      </c>
      <c r="I23" s="23"/>
    </row>
    <row r="24" spans="2:9" s="1" customFormat="1" ht="25.5" customHeight="1" x14ac:dyDescent="0.25">
      <c r="B24" s="10"/>
      <c r="C24" s="10"/>
      <c r="D24" s="64"/>
      <c r="E24" s="64"/>
      <c r="F24" s="22" t="s">
        <v>37</v>
      </c>
      <c r="I24" s="23"/>
    </row>
    <row r="25" spans="2:9" s="1" customFormat="1" ht="24.75" customHeight="1" x14ac:dyDescent="0.25">
      <c r="B25" s="10"/>
      <c r="C25" s="10"/>
      <c r="D25" s="19" t="s">
        <v>23</v>
      </c>
      <c r="E25" s="14">
        <v>29</v>
      </c>
      <c r="F25" s="14">
        <f>H25</f>
        <v>35</v>
      </c>
      <c r="H25" s="24">
        <f t="shared" ref="H25:H36" si="2">ROUND(I25,0)</f>
        <v>35</v>
      </c>
      <c r="I25" s="23">
        <f>(1.3/(E25/100)-1)*10</f>
        <v>34.827586206896555</v>
      </c>
    </row>
    <row r="26" spans="2:9" s="1" customFormat="1" ht="24.75" customHeight="1" x14ac:dyDescent="0.25">
      <c r="B26" s="10"/>
      <c r="C26" s="10"/>
      <c r="D26" s="19" t="s">
        <v>24</v>
      </c>
      <c r="E26" s="14">
        <v>30</v>
      </c>
      <c r="F26" s="14">
        <f t="shared" ref="F26:F36" si="3">H26</f>
        <v>33</v>
      </c>
      <c r="H26" s="24">
        <f t="shared" si="2"/>
        <v>33</v>
      </c>
      <c r="I26" s="23">
        <f t="shared" ref="I26:I36" si="4">(1.3/(E26/100)-1)*10</f>
        <v>33.333333333333343</v>
      </c>
    </row>
    <row r="27" spans="2:9" s="1" customFormat="1" ht="24.75" customHeight="1" x14ac:dyDescent="0.25">
      <c r="B27" s="10"/>
      <c r="C27" s="10"/>
      <c r="D27" s="19" t="s">
        <v>25</v>
      </c>
      <c r="E27" s="14">
        <v>31</v>
      </c>
      <c r="F27" s="14">
        <f t="shared" si="3"/>
        <v>32</v>
      </c>
      <c r="H27" s="24">
        <f t="shared" si="2"/>
        <v>32</v>
      </c>
      <c r="I27" s="23">
        <f t="shared" si="4"/>
        <v>31.93548387096774</v>
      </c>
    </row>
    <row r="28" spans="2:9" s="1" customFormat="1" ht="24.75" customHeight="1" x14ac:dyDescent="0.25">
      <c r="B28" s="10"/>
      <c r="C28" s="10"/>
      <c r="D28" s="20" t="s">
        <v>33</v>
      </c>
      <c r="E28" s="16">
        <v>32</v>
      </c>
      <c r="F28" s="16">
        <f t="shared" si="3"/>
        <v>31</v>
      </c>
      <c r="H28" s="24">
        <f t="shared" si="2"/>
        <v>31</v>
      </c>
      <c r="I28" s="23">
        <f t="shared" si="4"/>
        <v>30.625</v>
      </c>
    </row>
    <row r="29" spans="2:9" s="1" customFormat="1" ht="24.75" customHeight="1" x14ac:dyDescent="0.25">
      <c r="B29" s="10"/>
      <c r="C29" s="10"/>
      <c r="D29" s="19" t="s">
        <v>26</v>
      </c>
      <c r="E29" s="14">
        <v>33</v>
      </c>
      <c r="F29" s="14">
        <f t="shared" si="3"/>
        <v>29</v>
      </c>
      <c r="H29" s="24">
        <f t="shared" si="2"/>
        <v>29</v>
      </c>
      <c r="I29" s="23">
        <f t="shared" si="4"/>
        <v>29.393939393939394</v>
      </c>
    </row>
    <row r="30" spans="2:9" s="1" customFormat="1" ht="24.75" customHeight="1" x14ac:dyDescent="0.25">
      <c r="B30" s="10"/>
      <c r="C30" s="10"/>
      <c r="D30" s="19" t="s">
        <v>27</v>
      </c>
      <c r="E30" s="14">
        <v>34</v>
      </c>
      <c r="F30" s="14">
        <f t="shared" si="3"/>
        <v>28</v>
      </c>
      <c r="H30" s="24">
        <f t="shared" si="2"/>
        <v>28</v>
      </c>
      <c r="I30" s="23">
        <f t="shared" si="4"/>
        <v>28.235294117647058</v>
      </c>
    </row>
    <row r="31" spans="2:9" s="1" customFormat="1" ht="24.75" customHeight="1" x14ac:dyDescent="0.25">
      <c r="B31" s="10"/>
      <c r="C31" s="10"/>
      <c r="D31" s="19" t="s">
        <v>28</v>
      </c>
      <c r="E31" s="14">
        <v>35</v>
      </c>
      <c r="F31" s="14">
        <f t="shared" si="3"/>
        <v>27</v>
      </c>
      <c r="H31" s="24">
        <f t="shared" si="2"/>
        <v>27</v>
      </c>
      <c r="I31" s="23">
        <f t="shared" si="4"/>
        <v>27.142857142857149</v>
      </c>
    </row>
    <row r="32" spans="2:9" s="1" customFormat="1" ht="24" customHeight="1" x14ac:dyDescent="0.25">
      <c r="B32" s="10"/>
      <c r="C32" s="10"/>
      <c r="D32" s="20" t="s">
        <v>34</v>
      </c>
      <c r="E32" s="16">
        <v>36</v>
      </c>
      <c r="F32" s="16">
        <f t="shared" si="3"/>
        <v>26</v>
      </c>
      <c r="H32" s="24">
        <f t="shared" si="2"/>
        <v>26</v>
      </c>
      <c r="I32" s="23">
        <f t="shared" si="4"/>
        <v>26.111111111111111</v>
      </c>
    </row>
    <row r="33" spans="2:9" s="1" customFormat="1" ht="24" customHeight="1" x14ac:dyDescent="0.25">
      <c r="B33" s="10"/>
      <c r="C33" s="10"/>
      <c r="D33" s="19" t="s">
        <v>29</v>
      </c>
      <c r="E33" s="14">
        <v>37</v>
      </c>
      <c r="F33" s="14">
        <f t="shared" si="3"/>
        <v>25</v>
      </c>
      <c r="H33" s="24">
        <f t="shared" si="2"/>
        <v>25</v>
      </c>
      <c r="I33" s="23">
        <f t="shared" si="4"/>
        <v>25.135135135135137</v>
      </c>
    </row>
    <row r="34" spans="2:9" s="1" customFormat="1" ht="24" customHeight="1" x14ac:dyDescent="0.25">
      <c r="B34" s="10"/>
      <c r="C34" s="10"/>
      <c r="D34" s="19" t="s">
        <v>30</v>
      </c>
      <c r="E34" s="14">
        <v>38</v>
      </c>
      <c r="F34" s="14">
        <f t="shared" si="3"/>
        <v>24</v>
      </c>
      <c r="H34" s="24">
        <f t="shared" si="2"/>
        <v>24</v>
      </c>
      <c r="I34" s="23">
        <f t="shared" si="4"/>
        <v>24.210526315789473</v>
      </c>
    </row>
    <row r="35" spans="2:9" s="1" customFormat="1" ht="24" customHeight="1" x14ac:dyDescent="0.25">
      <c r="B35" s="10"/>
      <c r="C35" s="10"/>
      <c r="D35" s="19" t="s">
        <v>31</v>
      </c>
      <c r="E35" s="14">
        <v>39</v>
      </c>
      <c r="F35" s="14">
        <f t="shared" si="3"/>
        <v>23</v>
      </c>
      <c r="H35" s="24">
        <f t="shared" si="2"/>
        <v>23</v>
      </c>
      <c r="I35" s="23">
        <f t="shared" si="4"/>
        <v>23.333333333333336</v>
      </c>
    </row>
    <row r="36" spans="2:9" ht="22.5" x14ac:dyDescent="0.25">
      <c r="B36" s="11"/>
      <c r="D36" s="20" t="s">
        <v>32</v>
      </c>
      <c r="E36" s="16">
        <v>40</v>
      </c>
      <c r="F36" s="16">
        <f t="shared" si="3"/>
        <v>23</v>
      </c>
      <c r="H36" s="24">
        <f t="shared" si="2"/>
        <v>23</v>
      </c>
      <c r="I36" s="23">
        <f t="shared" si="4"/>
        <v>22.5</v>
      </c>
    </row>
    <row r="39" spans="2:9" s="1" customFormat="1" ht="34.5" customHeight="1" x14ac:dyDescent="0.4">
      <c r="B39" s="10"/>
      <c r="C39" s="10"/>
      <c r="D39" s="68" t="s">
        <v>36</v>
      </c>
      <c r="E39" s="69"/>
      <c r="F39" s="70"/>
      <c r="I39" s="23"/>
    </row>
    <row r="40" spans="2:9" s="1" customFormat="1" ht="34.5" customHeight="1" x14ac:dyDescent="0.25">
      <c r="B40" s="10"/>
      <c r="C40" s="10"/>
      <c r="D40" s="71" t="s">
        <v>42</v>
      </c>
      <c r="E40" s="72"/>
      <c r="F40" s="73"/>
      <c r="I40" s="23"/>
    </row>
    <row r="41" spans="2:9" s="1" customFormat="1" ht="25.5" customHeight="1" x14ac:dyDescent="0.3">
      <c r="B41" s="10"/>
      <c r="C41" s="10"/>
      <c r="D41" s="63" t="s">
        <v>35</v>
      </c>
      <c r="E41" s="63" t="s">
        <v>39</v>
      </c>
      <c r="F41" s="21" t="s">
        <v>38</v>
      </c>
      <c r="I41" s="23"/>
    </row>
    <row r="42" spans="2:9" s="1" customFormat="1" ht="25.5" customHeight="1" x14ac:dyDescent="0.25">
      <c r="B42" s="10"/>
      <c r="C42" s="10"/>
      <c r="D42" s="64"/>
      <c r="E42" s="64"/>
      <c r="F42" s="22" t="s">
        <v>37</v>
      </c>
      <c r="I42" s="23"/>
    </row>
    <row r="43" spans="2:9" s="1" customFormat="1" ht="24.75" customHeight="1" x14ac:dyDescent="0.25">
      <c r="B43" s="10"/>
      <c r="C43" s="10"/>
      <c r="D43" s="19" t="s">
        <v>23</v>
      </c>
      <c r="E43" s="14">
        <v>29</v>
      </c>
      <c r="F43" s="14">
        <f>H43</f>
        <v>31</v>
      </c>
      <c r="H43" s="24">
        <f t="shared" ref="H43:H54" si="5">ROUND(I43,0)</f>
        <v>31</v>
      </c>
      <c r="I43" s="23">
        <f>(1.2/(E43/100)-1)*10</f>
        <v>31.379310344827587</v>
      </c>
    </row>
    <row r="44" spans="2:9" s="1" customFormat="1" ht="24.75" customHeight="1" x14ac:dyDescent="0.25">
      <c r="B44" s="10"/>
      <c r="C44" s="10"/>
      <c r="D44" s="19" t="s">
        <v>24</v>
      </c>
      <c r="E44" s="14">
        <v>30</v>
      </c>
      <c r="F44" s="14">
        <f t="shared" ref="F44:F54" si="6">H44</f>
        <v>30</v>
      </c>
      <c r="H44" s="24">
        <f t="shared" si="5"/>
        <v>30</v>
      </c>
      <c r="I44" s="23">
        <f t="shared" ref="I44:I54" si="7">(1.2/(E44/100)-1)*10</f>
        <v>30</v>
      </c>
    </row>
    <row r="45" spans="2:9" s="1" customFormat="1" ht="24.75" customHeight="1" x14ac:dyDescent="0.25">
      <c r="B45" s="10"/>
      <c r="C45" s="10"/>
      <c r="D45" s="19" t="s">
        <v>25</v>
      </c>
      <c r="E45" s="14">
        <v>31</v>
      </c>
      <c r="F45" s="14">
        <f t="shared" si="6"/>
        <v>29</v>
      </c>
      <c r="H45" s="24">
        <f t="shared" si="5"/>
        <v>29</v>
      </c>
      <c r="I45" s="23">
        <f t="shared" si="7"/>
        <v>28.709677419354836</v>
      </c>
    </row>
    <row r="46" spans="2:9" s="1" customFormat="1" ht="24.75" customHeight="1" x14ac:dyDescent="0.25">
      <c r="B46" s="10"/>
      <c r="C46" s="10"/>
      <c r="D46" s="20" t="s">
        <v>33</v>
      </c>
      <c r="E46" s="16">
        <v>32</v>
      </c>
      <c r="F46" s="16">
        <f t="shared" si="6"/>
        <v>28</v>
      </c>
      <c r="H46" s="24">
        <f t="shared" si="5"/>
        <v>28</v>
      </c>
      <c r="I46" s="23">
        <f t="shared" si="7"/>
        <v>27.5</v>
      </c>
    </row>
    <row r="47" spans="2:9" s="1" customFormat="1" ht="24.75" customHeight="1" x14ac:dyDescent="0.25">
      <c r="B47" s="10"/>
      <c r="C47" s="10"/>
      <c r="D47" s="19" t="s">
        <v>26</v>
      </c>
      <c r="E47" s="14">
        <v>33</v>
      </c>
      <c r="F47" s="14">
        <f t="shared" si="6"/>
        <v>26</v>
      </c>
      <c r="H47" s="24">
        <f t="shared" si="5"/>
        <v>26</v>
      </c>
      <c r="I47" s="23">
        <f t="shared" si="7"/>
        <v>26.363636363636363</v>
      </c>
    </row>
    <row r="48" spans="2:9" s="1" customFormat="1" ht="24.75" customHeight="1" x14ac:dyDescent="0.25">
      <c r="B48" s="10"/>
      <c r="C48" s="10"/>
      <c r="D48" s="19" t="s">
        <v>27</v>
      </c>
      <c r="E48" s="14">
        <v>34</v>
      </c>
      <c r="F48" s="14">
        <f t="shared" si="6"/>
        <v>25</v>
      </c>
      <c r="H48" s="24">
        <f t="shared" si="5"/>
        <v>25</v>
      </c>
      <c r="I48" s="23">
        <f t="shared" si="7"/>
        <v>25.294117647058819</v>
      </c>
    </row>
    <row r="49" spans="2:9" s="1" customFormat="1" ht="24.75" customHeight="1" x14ac:dyDescent="0.25">
      <c r="B49" s="10"/>
      <c r="C49" s="10"/>
      <c r="D49" s="19" t="s">
        <v>28</v>
      </c>
      <c r="E49" s="14">
        <v>35</v>
      </c>
      <c r="F49" s="14">
        <f t="shared" si="6"/>
        <v>24</v>
      </c>
      <c r="H49" s="24">
        <f t="shared" si="5"/>
        <v>24</v>
      </c>
      <c r="I49" s="23">
        <f t="shared" si="7"/>
        <v>24.285714285714288</v>
      </c>
    </row>
    <row r="50" spans="2:9" s="1" customFormat="1" ht="24" customHeight="1" x14ac:dyDescent="0.25">
      <c r="B50" s="10"/>
      <c r="C50" s="10"/>
      <c r="D50" s="20" t="s">
        <v>34</v>
      </c>
      <c r="E50" s="16">
        <v>36</v>
      </c>
      <c r="F50" s="16">
        <f t="shared" si="6"/>
        <v>23</v>
      </c>
      <c r="H50" s="24">
        <f t="shared" si="5"/>
        <v>23</v>
      </c>
      <c r="I50" s="23">
        <f t="shared" si="7"/>
        <v>23.333333333333336</v>
      </c>
    </row>
    <row r="51" spans="2:9" s="1" customFormat="1" ht="24" customHeight="1" x14ac:dyDescent="0.25">
      <c r="B51" s="10"/>
      <c r="C51" s="10"/>
      <c r="D51" s="19" t="s">
        <v>29</v>
      </c>
      <c r="E51" s="14">
        <v>37</v>
      </c>
      <c r="F51" s="14">
        <f t="shared" si="6"/>
        <v>22</v>
      </c>
      <c r="H51" s="24">
        <f t="shared" si="5"/>
        <v>22</v>
      </c>
      <c r="I51" s="23">
        <f t="shared" si="7"/>
        <v>22.432432432432428</v>
      </c>
    </row>
    <row r="52" spans="2:9" s="1" customFormat="1" ht="24" customHeight="1" x14ac:dyDescent="0.25">
      <c r="B52" s="10"/>
      <c r="C52" s="10"/>
      <c r="D52" s="19" t="s">
        <v>30</v>
      </c>
      <c r="E52" s="14">
        <v>38</v>
      </c>
      <c r="F52" s="14">
        <f t="shared" si="6"/>
        <v>22</v>
      </c>
      <c r="H52" s="24">
        <f t="shared" si="5"/>
        <v>22</v>
      </c>
      <c r="I52" s="23">
        <f t="shared" si="7"/>
        <v>21.578947368421055</v>
      </c>
    </row>
    <row r="53" spans="2:9" s="1" customFormat="1" ht="24" customHeight="1" x14ac:dyDescent="0.25">
      <c r="B53" s="10"/>
      <c r="C53" s="10"/>
      <c r="D53" s="19" t="s">
        <v>31</v>
      </c>
      <c r="E53" s="14">
        <v>39</v>
      </c>
      <c r="F53" s="14">
        <f t="shared" si="6"/>
        <v>21</v>
      </c>
      <c r="H53" s="24">
        <f t="shared" si="5"/>
        <v>21</v>
      </c>
      <c r="I53" s="23">
        <f t="shared" si="7"/>
        <v>20.769230769230766</v>
      </c>
    </row>
    <row r="54" spans="2:9" ht="22.5" x14ac:dyDescent="0.25">
      <c r="B54" s="11"/>
      <c r="D54" s="20" t="s">
        <v>32</v>
      </c>
      <c r="E54" s="16">
        <v>40</v>
      </c>
      <c r="F54" s="16">
        <f t="shared" si="6"/>
        <v>20</v>
      </c>
      <c r="H54" s="24">
        <f t="shared" si="5"/>
        <v>20</v>
      </c>
      <c r="I54" s="23">
        <f t="shared" si="7"/>
        <v>19.999999999999996</v>
      </c>
    </row>
  </sheetData>
  <mergeCells count="12">
    <mergeCell ref="E5:E6"/>
    <mergeCell ref="D5:D6"/>
    <mergeCell ref="D3:F3"/>
    <mergeCell ref="D4:F4"/>
    <mergeCell ref="D21:F21"/>
    <mergeCell ref="D41:D42"/>
    <mergeCell ref="E41:E42"/>
    <mergeCell ref="D22:F22"/>
    <mergeCell ref="D23:D24"/>
    <mergeCell ref="E23:E24"/>
    <mergeCell ref="D39:F39"/>
    <mergeCell ref="D40:F4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E34"/>
  <sheetViews>
    <sheetView showGridLines="0" tabSelected="1" workbookViewId="0">
      <selection activeCell="B3" sqref="B3:AE34"/>
    </sheetView>
  </sheetViews>
  <sheetFormatPr defaultRowHeight="15.75" x14ac:dyDescent="0.25"/>
  <cols>
    <col min="1" max="1" width="9.140625" style="25"/>
    <col min="2" max="14" width="4.28515625" style="25" customWidth="1"/>
    <col min="15" max="29" width="5" style="25" bestFit="1" customWidth="1"/>
    <col min="30" max="31" width="5.85546875" style="25" customWidth="1"/>
    <col min="32" max="16384" width="9.140625" style="25"/>
  </cols>
  <sheetData>
    <row r="3" spans="2:31" ht="18.75" customHeight="1" x14ac:dyDescent="0.25">
      <c r="B3" s="87" t="s">
        <v>176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</row>
    <row r="4" spans="2:31" ht="18.75" customHeight="1" x14ac:dyDescent="0.25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2:31" ht="18.75" customHeight="1" x14ac:dyDescent="0.25">
      <c r="B5" s="88" t="s">
        <v>171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83" t="s">
        <v>173</v>
      </c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</row>
    <row r="6" spans="2:31" ht="18.75" customHeight="1" x14ac:dyDescent="0.25">
      <c r="B6" s="39">
        <v>9</v>
      </c>
      <c r="C6" s="39">
        <f>B6+3</f>
        <v>12</v>
      </c>
      <c r="D6" s="39">
        <v>14</v>
      </c>
      <c r="E6" s="39">
        <f>C6+3</f>
        <v>15</v>
      </c>
      <c r="F6" s="39">
        <f t="shared" ref="F6:M6" si="0">E6+3</f>
        <v>18</v>
      </c>
      <c r="G6" s="39">
        <f t="shared" si="0"/>
        <v>21</v>
      </c>
      <c r="H6" s="39">
        <f t="shared" si="0"/>
        <v>24</v>
      </c>
      <c r="I6" s="39">
        <f t="shared" si="0"/>
        <v>27</v>
      </c>
      <c r="J6" s="39">
        <f t="shared" si="0"/>
        <v>30</v>
      </c>
      <c r="K6" s="39">
        <f t="shared" si="0"/>
        <v>33</v>
      </c>
      <c r="L6" s="39">
        <f t="shared" si="0"/>
        <v>36</v>
      </c>
      <c r="M6" s="39">
        <f t="shared" si="0"/>
        <v>39</v>
      </c>
      <c r="N6" s="40" t="s">
        <v>169</v>
      </c>
      <c r="O6" s="41" t="s">
        <v>170</v>
      </c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</row>
    <row r="7" spans="2:31" ht="18.75" customHeight="1" x14ac:dyDescent="0.25">
      <c r="B7" s="31">
        <v>20</v>
      </c>
      <c r="C7" s="31">
        <v>15</v>
      </c>
      <c r="D7" s="31">
        <v>5</v>
      </c>
      <c r="E7" s="31">
        <v>5</v>
      </c>
      <c r="F7" s="31"/>
      <c r="G7" s="31"/>
      <c r="H7" s="31"/>
      <c r="I7" s="31"/>
      <c r="J7" s="31"/>
      <c r="K7" s="31"/>
      <c r="L7" s="31"/>
      <c r="M7" s="31"/>
      <c r="N7" s="31" t="s">
        <v>43</v>
      </c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 t="s">
        <v>59</v>
      </c>
      <c r="AE7" s="32" t="s">
        <v>88</v>
      </c>
    </row>
    <row r="8" spans="2:31" ht="18.75" customHeight="1" x14ac:dyDescent="0.25">
      <c r="B8" s="34">
        <v>35</v>
      </c>
      <c r="C8" s="34">
        <v>30</v>
      </c>
      <c r="D8" s="34">
        <v>15</v>
      </c>
      <c r="E8" s="34">
        <v>15</v>
      </c>
      <c r="F8" s="34">
        <v>10</v>
      </c>
      <c r="G8" s="34">
        <v>10</v>
      </c>
      <c r="H8" s="34">
        <v>5</v>
      </c>
      <c r="I8" s="34">
        <v>5</v>
      </c>
      <c r="J8" s="34">
        <v>5</v>
      </c>
      <c r="K8" s="34">
        <v>5</v>
      </c>
      <c r="L8" s="34">
        <v>5</v>
      </c>
      <c r="M8" s="34"/>
      <c r="N8" s="34" t="s">
        <v>44</v>
      </c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5" t="s">
        <v>59</v>
      </c>
      <c r="AD8" s="36" t="s">
        <v>89</v>
      </c>
      <c r="AE8" s="35" t="s">
        <v>88</v>
      </c>
    </row>
    <row r="9" spans="2:31" ht="18.75" customHeight="1" x14ac:dyDescent="0.25">
      <c r="B9" s="31">
        <v>55</v>
      </c>
      <c r="C9" s="31">
        <v>45</v>
      </c>
      <c r="D9" s="31">
        <v>25</v>
      </c>
      <c r="E9" s="31">
        <v>25</v>
      </c>
      <c r="F9" s="31">
        <v>15</v>
      </c>
      <c r="G9" s="31">
        <v>15</v>
      </c>
      <c r="H9" s="31">
        <v>10</v>
      </c>
      <c r="I9" s="31">
        <v>10</v>
      </c>
      <c r="J9" s="31">
        <v>10</v>
      </c>
      <c r="K9" s="31">
        <v>7</v>
      </c>
      <c r="L9" s="31">
        <v>7</v>
      </c>
      <c r="M9" s="31">
        <v>5</v>
      </c>
      <c r="N9" s="31" t="s">
        <v>45</v>
      </c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2" t="s">
        <v>59</v>
      </c>
      <c r="AC9" s="37" t="s">
        <v>90</v>
      </c>
      <c r="AD9" s="37" t="s">
        <v>91</v>
      </c>
      <c r="AE9" s="32" t="s">
        <v>88</v>
      </c>
    </row>
    <row r="10" spans="2:31" ht="18.75" customHeight="1" x14ac:dyDescent="0.25">
      <c r="B10" s="34">
        <v>75</v>
      </c>
      <c r="C10" s="34">
        <v>60</v>
      </c>
      <c r="D10" s="34">
        <v>40</v>
      </c>
      <c r="E10" s="34">
        <v>30</v>
      </c>
      <c r="F10" s="34">
        <v>25</v>
      </c>
      <c r="G10" s="34">
        <v>20</v>
      </c>
      <c r="H10" s="34">
        <v>15</v>
      </c>
      <c r="I10" s="34">
        <v>15</v>
      </c>
      <c r="J10" s="34">
        <v>12</v>
      </c>
      <c r="K10" s="34">
        <v>10</v>
      </c>
      <c r="L10" s="34">
        <v>10</v>
      </c>
      <c r="M10" s="34">
        <v>10</v>
      </c>
      <c r="N10" s="34" t="s">
        <v>46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5" t="s">
        <v>59</v>
      </c>
      <c r="AB10" s="36" t="s">
        <v>92</v>
      </c>
      <c r="AC10" s="36" t="s">
        <v>93</v>
      </c>
      <c r="AD10" s="36" t="s">
        <v>94</v>
      </c>
      <c r="AE10" s="35" t="s">
        <v>88</v>
      </c>
    </row>
    <row r="11" spans="2:31" ht="18.75" customHeight="1" x14ac:dyDescent="0.25">
      <c r="B11" s="31">
        <v>100</v>
      </c>
      <c r="C11" s="31">
        <v>75</v>
      </c>
      <c r="D11" s="31">
        <v>50</v>
      </c>
      <c r="E11" s="31">
        <v>40</v>
      </c>
      <c r="F11" s="31">
        <v>30</v>
      </c>
      <c r="G11" s="31">
        <v>25</v>
      </c>
      <c r="H11" s="31">
        <v>20</v>
      </c>
      <c r="I11" s="31">
        <v>20</v>
      </c>
      <c r="J11" s="31">
        <v>15</v>
      </c>
      <c r="K11" s="31">
        <v>15</v>
      </c>
      <c r="L11" s="31">
        <v>15</v>
      </c>
      <c r="M11" s="31">
        <v>13</v>
      </c>
      <c r="N11" s="31" t="s">
        <v>47</v>
      </c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2" t="s">
        <v>59</v>
      </c>
      <c r="AA11" s="37" t="s">
        <v>107</v>
      </c>
      <c r="AB11" s="37" t="s">
        <v>108</v>
      </c>
      <c r="AC11" s="37" t="s">
        <v>106</v>
      </c>
      <c r="AD11" s="37" t="s">
        <v>95</v>
      </c>
      <c r="AE11" s="32" t="s">
        <v>88</v>
      </c>
    </row>
    <row r="12" spans="2:31" ht="18.75" customHeight="1" x14ac:dyDescent="0.25">
      <c r="B12" s="34">
        <v>125</v>
      </c>
      <c r="C12" s="34">
        <v>95</v>
      </c>
      <c r="D12" s="34">
        <v>60</v>
      </c>
      <c r="E12" s="34">
        <v>50</v>
      </c>
      <c r="F12" s="34">
        <v>40</v>
      </c>
      <c r="G12" s="34">
        <v>30</v>
      </c>
      <c r="H12" s="34">
        <v>30</v>
      </c>
      <c r="I12" s="34">
        <v>25</v>
      </c>
      <c r="J12" s="34">
        <v>20</v>
      </c>
      <c r="K12" s="34">
        <v>20</v>
      </c>
      <c r="L12" s="34">
        <v>20</v>
      </c>
      <c r="M12" s="34">
        <v>15</v>
      </c>
      <c r="N12" s="34" t="s">
        <v>48</v>
      </c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5" t="s">
        <v>59</v>
      </c>
      <c r="Z12" s="36" t="s">
        <v>73</v>
      </c>
      <c r="AA12" s="36" t="s">
        <v>109</v>
      </c>
      <c r="AB12" s="36" t="s">
        <v>110</v>
      </c>
      <c r="AC12" s="36" t="s">
        <v>111</v>
      </c>
      <c r="AD12" s="36" t="s">
        <v>96</v>
      </c>
      <c r="AE12" s="35" t="s">
        <v>88</v>
      </c>
    </row>
    <row r="13" spans="2:31" ht="18.75" customHeight="1" x14ac:dyDescent="0.25">
      <c r="B13" s="31">
        <v>160</v>
      </c>
      <c r="C13" s="31">
        <v>120</v>
      </c>
      <c r="D13" s="31">
        <v>80</v>
      </c>
      <c r="E13" s="31">
        <v>70</v>
      </c>
      <c r="F13" s="31">
        <v>50</v>
      </c>
      <c r="G13" s="31">
        <v>40</v>
      </c>
      <c r="H13" s="31">
        <v>35</v>
      </c>
      <c r="I13" s="31">
        <v>30</v>
      </c>
      <c r="J13" s="31">
        <v>25</v>
      </c>
      <c r="K13" s="31">
        <v>22</v>
      </c>
      <c r="L13" s="31">
        <v>22</v>
      </c>
      <c r="M13" s="31">
        <v>20</v>
      </c>
      <c r="N13" s="31" t="s">
        <v>49</v>
      </c>
      <c r="O13" s="31"/>
      <c r="P13" s="31"/>
      <c r="Q13" s="31"/>
      <c r="R13" s="31"/>
      <c r="S13" s="31"/>
      <c r="T13" s="31"/>
      <c r="U13" s="31"/>
      <c r="V13" s="31"/>
      <c r="W13" s="31"/>
      <c r="X13" s="32" t="s">
        <v>59</v>
      </c>
      <c r="Y13" s="37" t="s">
        <v>71</v>
      </c>
      <c r="Z13" s="37" t="s">
        <v>112</v>
      </c>
      <c r="AA13" s="37" t="s">
        <v>113</v>
      </c>
      <c r="AB13" s="37" t="s">
        <v>114</v>
      </c>
      <c r="AC13" s="37" t="s">
        <v>115</v>
      </c>
      <c r="AD13" s="37" t="s">
        <v>97</v>
      </c>
      <c r="AE13" s="32" t="s">
        <v>88</v>
      </c>
    </row>
    <row r="14" spans="2:31" ht="18.75" customHeight="1" x14ac:dyDescent="0.25">
      <c r="B14" s="34">
        <v>195</v>
      </c>
      <c r="C14" s="34">
        <v>145</v>
      </c>
      <c r="D14" s="34">
        <v>100</v>
      </c>
      <c r="E14" s="34">
        <v>80</v>
      </c>
      <c r="F14" s="34">
        <v>60</v>
      </c>
      <c r="G14" s="34">
        <v>50</v>
      </c>
      <c r="H14" s="34">
        <v>40</v>
      </c>
      <c r="I14" s="34">
        <v>35</v>
      </c>
      <c r="J14" s="34">
        <v>30</v>
      </c>
      <c r="K14" s="34">
        <v>25</v>
      </c>
      <c r="L14" s="34">
        <v>25</v>
      </c>
      <c r="M14" s="34"/>
      <c r="N14" s="34" t="s">
        <v>50</v>
      </c>
      <c r="O14" s="34"/>
      <c r="P14" s="34"/>
      <c r="Q14" s="34"/>
      <c r="R14" s="34"/>
      <c r="S14" s="34"/>
      <c r="T14" s="34"/>
      <c r="U14" s="34"/>
      <c r="V14" s="34"/>
      <c r="W14" s="35" t="s">
        <v>59</v>
      </c>
      <c r="X14" s="36" t="s">
        <v>69</v>
      </c>
      <c r="Y14" s="36" t="s">
        <v>127</v>
      </c>
      <c r="Z14" s="36" t="s">
        <v>128</v>
      </c>
      <c r="AA14" s="36" t="s">
        <v>129</v>
      </c>
      <c r="AB14" s="36" t="s">
        <v>130</v>
      </c>
      <c r="AC14" s="36" t="s">
        <v>131</v>
      </c>
      <c r="AD14" s="36" t="s">
        <v>98</v>
      </c>
      <c r="AE14" s="35" t="s">
        <v>88</v>
      </c>
    </row>
    <row r="15" spans="2:31" ht="18.75" customHeight="1" x14ac:dyDescent="0.25">
      <c r="B15" s="31">
        <v>245</v>
      </c>
      <c r="C15" s="31">
        <v>170</v>
      </c>
      <c r="D15" s="31">
        <v>120</v>
      </c>
      <c r="E15" s="31">
        <v>100</v>
      </c>
      <c r="F15" s="31">
        <v>70</v>
      </c>
      <c r="G15" s="31">
        <v>55</v>
      </c>
      <c r="H15" s="31">
        <v>45</v>
      </c>
      <c r="I15" s="31">
        <v>40</v>
      </c>
      <c r="J15" s="31"/>
      <c r="K15" s="31"/>
      <c r="L15" s="31"/>
      <c r="M15" s="31"/>
      <c r="N15" s="31" t="s">
        <v>51</v>
      </c>
      <c r="O15" s="31"/>
      <c r="P15" s="31"/>
      <c r="Q15" s="31"/>
      <c r="R15" s="31"/>
      <c r="S15" s="31"/>
      <c r="T15" s="31"/>
      <c r="U15" s="31"/>
      <c r="V15" s="32" t="s">
        <v>59</v>
      </c>
      <c r="W15" s="37" t="s">
        <v>67</v>
      </c>
      <c r="X15" s="37" t="s">
        <v>132</v>
      </c>
      <c r="Y15" s="37" t="s">
        <v>109</v>
      </c>
      <c r="Z15" s="37" t="s">
        <v>133</v>
      </c>
      <c r="AA15" s="37" t="s">
        <v>134</v>
      </c>
      <c r="AB15" s="37" t="s">
        <v>135</v>
      </c>
      <c r="AC15" s="37" t="s">
        <v>136</v>
      </c>
      <c r="AD15" s="37" t="s">
        <v>99</v>
      </c>
      <c r="AE15" s="32" t="s">
        <v>88</v>
      </c>
    </row>
    <row r="16" spans="2:31" ht="18.75" customHeight="1" x14ac:dyDescent="0.25">
      <c r="B16" s="34">
        <v>315</v>
      </c>
      <c r="C16" s="34">
        <v>205</v>
      </c>
      <c r="D16" s="34">
        <v>140</v>
      </c>
      <c r="E16" s="34">
        <v>110</v>
      </c>
      <c r="F16" s="34">
        <v>80</v>
      </c>
      <c r="G16" s="34">
        <v>60</v>
      </c>
      <c r="H16" s="34">
        <v>50</v>
      </c>
      <c r="I16" s="34"/>
      <c r="J16" s="34"/>
      <c r="K16" s="34"/>
      <c r="L16" s="34"/>
      <c r="M16" s="34"/>
      <c r="N16" s="34" t="s">
        <v>52</v>
      </c>
      <c r="O16" s="34"/>
      <c r="P16" s="34"/>
      <c r="Q16" s="34"/>
      <c r="R16" s="34"/>
      <c r="S16" s="34"/>
      <c r="T16" s="34"/>
      <c r="U16" s="35" t="s">
        <v>59</v>
      </c>
      <c r="V16" s="36" t="s">
        <v>66</v>
      </c>
      <c r="W16" s="36" t="s">
        <v>107</v>
      </c>
      <c r="X16" s="36" t="s">
        <v>137</v>
      </c>
      <c r="Y16" s="36" t="s">
        <v>138</v>
      </c>
      <c r="Z16" s="36" t="s">
        <v>139</v>
      </c>
      <c r="AA16" s="38">
        <v>0.12847222222222224</v>
      </c>
      <c r="AB16" s="36" t="s">
        <v>140</v>
      </c>
      <c r="AC16" s="36" t="s">
        <v>141</v>
      </c>
      <c r="AD16" s="36" t="s">
        <v>100</v>
      </c>
      <c r="AE16" s="35" t="s">
        <v>88</v>
      </c>
    </row>
    <row r="17" spans="2:31" ht="18.75" customHeight="1" x14ac:dyDescent="0.25">
      <c r="B17" s="31"/>
      <c r="C17" s="31">
        <v>250</v>
      </c>
      <c r="D17" s="31">
        <v>160</v>
      </c>
      <c r="E17" s="31">
        <v>130</v>
      </c>
      <c r="F17" s="31">
        <v>90</v>
      </c>
      <c r="G17" s="31"/>
      <c r="H17" s="31"/>
      <c r="I17" s="31"/>
      <c r="J17" s="31"/>
      <c r="K17" s="31"/>
      <c r="L17" s="31"/>
      <c r="M17" s="31"/>
      <c r="N17" s="31" t="s">
        <v>53</v>
      </c>
      <c r="O17" s="31"/>
      <c r="P17" s="31"/>
      <c r="Q17" s="31"/>
      <c r="R17" s="31"/>
      <c r="S17" s="31"/>
      <c r="T17" s="32" t="s">
        <v>59</v>
      </c>
      <c r="U17" s="37" t="s">
        <v>65</v>
      </c>
      <c r="V17" s="37" t="s">
        <v>142</v>
      </c>
      <c r="W17" s="37" t="s">
        <v>143</v>
      </c>
      <c r="X17" s="37" t="s">
        <v>78</v>
      </c>
      <c r="Y17" s="37" t="s">
        <v>144</v>
      </c>
      <c r="Z17" s="37" t="s">
        <v>93</v>
      </c>
      <c r="AA17" s="37" t="s">
        <v>145</v>
      </c>
      <c r="AB17" s="37" t="s">
        <v>146</v>
      </c>
      <c r="AC17" s="37" t="s">
        <v>94</v>
      </c>
      <c r="AD17" s="37" t="s">
        <v>101</v>
      </c>
      <c r="AE17" s="32" t="s">
        <v>88</v>
      </c>
    </row>
    <row r="18" spans="2:31" ht="18.75" customHeight="1" x14ac:dyDescent="0.25">
      <c r="B18" s="34"/>
      <c r="C18" s="34">
        <v>310</v>
      </c>
      <c r="D18" s="34">
        <v>190</v>
      </c>
      <c r="E18" s="34">
        <v>150</v>
      </c>
      <c r="F18" s="34">
        <v>100</v>
      </c>
      <c r="G18" s="34"/>
      <c r="H18" s="34"/>
      <c r="I18" s="34"/>
      <c r="J18" s="34"/>
      <c r="K18" s="34"/>
      <c r="L18" s="34"/>
      <c r="M18" s="34"/>
      <c r="N18" s="34" t="s">
        <v>54</v>
      </c>
      <c r="O18" s="34"/>
      <c r="P18" s="34"/>
      <c r="Q18" s="34"/>
      <c r="R18" s="34"/>
      <c r="S18" s="35" t="s">
        <v>59</v>
      </c>
      <c r="T18" s="36" t="s">
        <v>64</v>
      </c>
      <c r="U18" s="36" t="s">
        <v>73</v>
      </c>
      <c r="V18" s="36" t="s">
        <v>147</v>
      </c>
      <c r="W18" s="36" t="s">
        <v>148</v>
      </c>
      <c r="X18" s="36" t="s">
        <v>149</v>
      </c>
      <c r="Y18" s="36" t="s">
        <v>150</v>
      </c>
      <c r="Z18" s="36" t="s">
        <v>151</v>
      </c>
      <c r="AA18" s="36" t="s">
        <v>152</v>
      </c>
      <c r="AB18" s="36" t="s">
        <v>153</v>
      </c>
      <c r="AC18" s="36" t="s">
        <v>154</v>
      </c>
      <c r="AD18" s="36" t="s">
        <v>102</v>
      </c>
      <c r="AE18" s="35" t="s">
        <v>88</v>
      </c>
    </row>
    <row r="19" spans="2:31" ht="18.75" customHeight="1" x14ac:dyDescent="0.25">
      <c r="B19" s="31"/>
      <c r="C19" s="31"/>
      <c r="D19" s="31">
        <v>220</v>
      </c>
      <c r="E19" s="31">
        <v>170</v>
      </c>
      <c r="F19" s="31"/>
      <c r="G19" s="31"/>
      <c r="H19" s="31"/>
      <c r="I19" s="31"/>
      <c r="J19" s="31"/>
      <c r="K19" s="31"/>
      <c r="L19" s="31"/>
      <c r="M19" s="31"/>
      <c r="N19" s="31" t="s">
        <v>55</v>
      </c>
      <c r="O19" s="31"/>
      <c r="P19" s="31"/>
      <c r="Q19" s="31"/>
      <c r="R19" s="32" t="s">
        <v>59</v>
      </c>
      <c r="S19" s="37" t="s">
        <v>63</v>
      </c>
      <c r="T19" s="37" t="s">
        <v>72</v>
      </c>
      <c r="U19" s="37" t="s">
        <v>132</v>
      </c>
      <c r="V19" s="37" t="s">
        <v>76</v>
      </c>
      <c r="W19" s="37" t="s">
        <v>90</v>
      </c>
      <c r="X19" s="37" t="s">
        <v>155</v>
      </c>
      <c r="Y19" s="37" t="s">
        <v>156</v>
      </c>
      <c r="Z19" s="37" t="s">
        <v>157</v>
      </c>
      <c r="AA19" s="37" t="s">
        <v>158</v>
      </c>
      <c r="AB19" s="37" t="s">
        <v>131</v>
      </c>
      <c r="AC19" s="37" t="s">
        <v>159</v>
      </c>
      <c r="AD19" s="37" t="s">
        <v>103</v>
      </c>
      <c r="AE19" s="32" t="s">
        <v>88</v>
      </c>
    </row>
    <row r="20" spans="2:31" ht="18.75" customHeight="1" x14ac:dyDescent="0.25">
      <c r="B20" s="34"/>
      <c r="C20" s="34"/>
      <c r="D20" s="34">
        <v>270</v>
      </c>
      <c r="E20" s="34">
        <v>200</v>
      </c>
      <c r="F20" s="34"/>
      <c r="G20" s="34"/>
      <c r="H20" s="34"/>
      <c r="I20" s="34"/>
      <c r="J20" s="34"/>
      <c r="K20" s="34"/>
      <c r="L20" s="34"/>
      <c r="M20" s="34"/>
      <c r="N20" s="34" t="s">
        <v>56</v>
      </c>
      <c r="O20" s="34"/>
      <c r="P20" s="34"/>
      <c r="Q20" s="35" t="s">
        <v>59</v>
      </c>
      <c r="R20" s="36" t="s">
        <v>62</v>
      </c>
      <c r="S20" s="36" t="s">
        <v>70</v>
      </c>
      <c r="T20" s="36" t="s">
        <v>107</v>
      </c>
      <c r="U20" s="36" t="s">
        <v>160</v>
      </c>
      <c r="V20" s="36" t="s">
        <v>161</v>
      </c>
      <c r="W20" s="36" t="s">
        <v>162</v>
      </c>
      <c r="X20" s="36" t="s">
        <v>163</v>
      </c>
      <c r="Y20" s="36" t="s">
        <v>164</v>
      </c>
      <c r="Z20" s="36" t="s">
        <v>106</v>
      </c>
      <c r="AA20" s="36" t="s">
        <v>165</v>
      </c>
      <c r="AB20" s="36" t="s">
        <v>166</v>
      </c>
      <c r="AC20" s="36" t="s">
        <v>167</v>
      </c>
      <c r="AD20" s="36" t="s">
        <v>104</v>
      </c>
      <c r="AE20" s="35" t="s">
        <v>88</v>
      </c>
    </row>
    <row r="21" spans="2:31" ht="18.75" customHeight="1" x14ac:dyDescent="0.25">
      <c r="B21" s="31"/>
      <c r="C21" s="31"/>
      <c r="D21" s="31">
        <v>310</v>
      </c>
      <c r="E21" s="31"/>
      <c r="F21" s="31"/>
      <c r="G21" s="31"/>
      <c r="H21" s="31"/>
      <c r="I21" s="31"/>
      <c r="J21" s="31"/>
      <c r="K21" s="31"/>
      <c r="L21" s="31"/>
      <c r="M21" s="31"/>
      <c r="N21" s="31" t="s">
        <v>57</v>
      </c>
      <c r="O21" s="31"/>
      <c r="P21" s="32" t="s">
        <v>59</v>
      </c>
      <c r="Q21" s="37" t="s">
        <v>61</v>
      </c>
      <c r="R21" s="37" t="s">
        <v>69</v>
      </c>
      <c r="S21" s="37" t="s">
        <v>116</v>
      </c>
      <c r="T21" s="37" t="s">
        <v>117</v>
      </c>
      <c r="U21" s="37" t="s">
        <v>118</v>
      </c>
      <c r="V21" s="37" t="s">
        <v>119</v>
      </c>
      <c r="W21" s="37" t="s">
        <v>120</v>
      </c>
      <c r="X21" s="37" t="s">
        <v>121</v>
      </c>
      <c r="Y21" s="37" t="s">
        <v>122</v>
      </c>
      <c r="Z21" s="37" t="s">
        <v>123</v>
      </c>
      <c r="AA21" s="37" t="s">
        <v>124</v>
      </c>
      <c r="AB21" s="37" t="s">
        <v>125</v>
      </c>
      <c r="AC21" s="37" t="s">
        <v>126</v>
      </c>
      <c r="AD21" s="37" t="s">
        <v>105</v>
      </c>
      <c r="AE21" s="32" t="s">
        <v>88</v>
      </c>
    </row>
    <row r="22" spans="2:31" ht="18.75" customHeight="1" x14ac:dyDescent="0.25"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 t="s">
        <v>58</v>
      </c>
      <c r="O22" s="35" t="s">
        <v>59</v>
      </c>
      <c r="P22" s="35" t="s">
        <v>60</v>
      </c>
      <c r="Q22" s="35" t="s">
        <v>68</v>
      </c>
      <c r="R22" s="35" t="s">
        <v>74</v>
      </c>
      <c r="S22" s="35" t="s">
        <v>75</v>
      </c>
      <c r="T22" s="36" t="s">
        <v>76</v>
      </c>
      <c r="U22" s="35" t="s">
        <v>77</v>
      </c>
      <c r="V22" s="35" t="s">
        <v>79</v>
      </c>
      <c r="W22" s="35" t="s">
        <v>80</v>
      </c>
      <c r="X22" s="35" t="s">
        <v>81</v>
      </c>
      <c r="Y22" s="35" t="s">
        <v>82</v>
      </c>
      <c r="Z22" s="35" t="s">
        <v>83</v>
      </c>
      <c r="AA22" s="35" t="s">
        <v>84</v>
      </c>
      <c r="AB22" s="35" t="s">
        <v>85</v>
      </c>
      <c r="AC22" s="35" t="s">
        <v>86</v>
      </c>
      <c r="AD22" s="35" t="s">
        <v>87</v>
      </c>
      <c r="AE22" s="35" t="s">
        <v>88</v>
      </c>
    </row>
    <row r="23" spans="2:31" ht="18.75" customHeight="1" x14ac:dyDescent="0.25">
      <c r="B23" s="8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7"/>
      <c r="N23" s="28" t="s">
        <v>170</v>
      </c>
      <c r="O23" s="29" t="s">
        <v>58</v>
      </c>
      <c r="P23" s="29" t="s">
        <v>57</v>
      </c>
      <c r="Q23" s="29" t="s">
        <v>56</v>
      </c>
      <c r="R23" s="29" t="s">
        <v>55</v>
      </c>
      <c r="S23" s="29" t="s">
        <v>54</v>
      </c>
      <c r="T23" s="29" t="s">
        <v>53</v>
      </c>
      <c r="U23" s="29" t="s">
        <v>52</v>
      </c>
      <c r="V23" s="29" t="s">
        <v>51</v>
      </c>
      <c r="W23" s="29" t="s">
        <v>50</v>
      </c>
      <c r="X23" s="29" t="s">
        <v>49</v>
      </c>
      <c r="Y23" s="29" t="s">
        <v>48</v>
      </c>
      <c r="Z23" s="29" t="s">
        <v>47</v>
      </c>
      <c r="AA23" s="29" t="s">
        <v>46</v>
      </c>
      <c r="AB23" s="29" t="s">
        <v>45</v>
      </c>
      <c r="AC23" s="29" t="s">
        <v>44</v>
      </c>
      <c r="AD23" s="29" t="s">
        <v>43</v>
      </c>
      <c r="AE23" s="29" t="s">
        <v>168</v>
      </c>
    </row>
    <row r="24" spans="2:31" ht="18.75" customHeight="1" x14ac:dyDescent="0.25">
      <c r="B24" s="90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30">
        <v>15</v>
      </c>
      <c r="O24" s="31">
        <v>257</v>
      </c>
      <c r="P24" s="31">
        <v>241</v>
      </c>
      <c r="Q24" s="31">
        <v>213</v>
      </c>
      <c r="R24" s="31">
        <v>187</v>
      </c>
      <c r="S24" s="31">
        <v>161</v>
      </c>
      <c r="T24" s="31">
        <v>138</v>
      </c>
      <c r="U24" s="31">
        <v>116</v>
      </c>
      <c r="V24" s="31">
        <v>101</v>
      </c>
      <c r="W24" s="31">
        <v>87</v>
      </c>
      <c r="X24" s="31">
        <v>73</v>
      </c>
      <c r="Y24" s="31">
        <v>61</v>
      </c>
      <c r="Z24" s="31">
        <v>49</v>
      </c>
      <c r="AA24" s="31">
        <v>37</v>
      </c>
      <c r="AB24" s="31">
        <v>25</v>
      </c>
      <c r="AC24" s="31">
        <v>17</v>
      </c>
      <c r="AD24" s="31">
        <v>7</v>
      </c>
      <c r="AE24" s="31">
        <v>0</v>
      </c>
    </row>
    <row r="25" spans="2:31" ht="18.75" customHeight="1" x14ac:dyDescent="0.25">
      <c r="B25" s="90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3"/>
      <c r="N25" s="33">
        <v>18</v>
      </c>
      <c r="O25" s="34">
        <v>169</v>
      </c>
      <c r="P25" s="34">
        <v>160</v>
      </c>
      <c r="Q25" s="34">
        <v>142</v>
      </c>
      <c r="R25" s="34">
        <v>124</v>
      </c>
      <c r="S25" s="34">
        <v>111</v>
      </c>
      <c r="T25" s="34">
        <v>99</v>
      </c>
      <c r="U25" s="34">
        <v>87</v>
      </c>
      <c r="V25" s="34">
        <v>76</v>
      </c>
      <c r="W25" s="34">
        <v>66</v>
      </c>
      <c r="X25" s="34">
        <v>56</v>
      </c>
      <c r="Y25" s="34">
        <v>47</v>
      </c>
      <c r="Z25" s="34">
        <v>38</v>
      </c>
      <c r="AA25" s="34">
        <v>29</v>
      </c>
      <c r="AB25" s="34">
        <v>21</v>
      </c>
      <c r="AC25" s="34">
        <v>13</v>
      </c>
      <c r="AD25" s="34">
        <v>6</v>
      </c>
      <c r="AE25" s="34">
        <v>0</v>
      </c>
    </row>
    <row r="26" spans="2:31" ht="18.75" customHeight="1" x14ac:dyDescent="0.25">
      <c r="B26" s="90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30">
        <v>21</v>
      </c>
      <c r="O26" s="31">
        <v>122</v>
      </c>
      <c r="P26" s="31">
        <v>117</v>
      </c>
      <c r="Q26" s="31">
        <v>107</v>
      </c>
      <c r="R26" s="31">
        <v>97</v>
      </c>
      <c r="S26" s="31">
        <v>88</v>
      </c>
      <c r="T26" s="31">
        <v>79</v>
      </c>
      <c r="U26" s="31">
        <v>70</v>
      </c>
      <c r="V26" s="31">
        <v>61</v>
      </c>
      <c r="W26" s="31">
        <v>52</v>
      </c>
      <c r="X26" s="31">
        <v>44</v>
      </c>
      <c r="Y26" s="31">
        <v>36</v>
      </c>
      <c r="Z26" s="31">
        <v>30</v>
      </c>
      <c r="AA26" s="31">
        <v>24</v>
      </c>
      <c r="AB26" s="31">
        <v>17</v>
      </c>
      <c r="AC26" s="31">
        <v>11</v>
      </c>
      <c r="AD26" s="31">
        <v>5</v>
      </c>
      <c r="AE26" s="31">
        <v>0</v>
      </c>
    </row>
    <row r="27" spans="2:31" ht="18.75" customHeight="1" x14ac:dyDescent="0.25">
      <c r="B27" s="90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  <c r="N27" s="33">
        <v>24</v>
      </c>
      <c r="O27" s="34">
        <v>100</v>
      </c>
      <c r="P27" s="34">
        <v>96</v>
      </c>
      <c r="Q27" s="34">
        <v>87</v>
      </c>
      <c r="R27" s="34">
        <v>80</v>
      </c>
      <c r="S27" s="34">
        <v>72</v>
      </c>
      <c r="T27" s="34">
        <v>64</v>
      </c>
      <c r="U27" s="34">
        <v>57</v>
      </c>
      <c r="V27" s="34">
        <v>50</v>
      </c>
      <c r="W27" s="34">
        <v>43</v>
      </c>
      <c r="X27" s="34">
        <v>37</v>
      </c>
      <c r="Y27" s="34">
        <v>31</v>
      </c>
      <c r="Z27" s="34">
        <v>26</v>
      </c>
      <c r="AA27" s="34">
        <v>20</v>
      </c>
      <c r="AB27" s="34">
        <v>15</v>
      </c>
      <c r="AC27" s="34">
        <v>9</v>
      </c>
      <c r="AD27" s="34">
        <v>4</v>
      </c>
      <c r="AE27" s="34">
        <v>0</v>
      </c>
    </row>
    <row r="28" spans="2:31" ht="18.75" customHeight="1" x14ac:dyDescent="0.25">
      <c r="B28" s="90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3"/>
      <c r="N28" s="30">
        <v>27</v>
      </c>
      <c r="O28" s="31">
        <v>84</v>
      </c>
      <c r="P28" s="31">
        <v>80</v>
      </c>
      <c r="Q28" s="31">
        <v>73</v>
      </c>
      <c r="R28" s="31">
        <v>68</v>
      </c>
      <c r="S28" s="31">
        <v>61</v>
      </c>
      <c r="T28" s="31">
        <v>54</v>
      </c>
      <c r="U28" s="31">
        <v>48</v>
      </c>
      <c r="V28" s="31">
        <v>43</v>
      </c>
      <c r="W28" s="31">
        <v>38</v>
      </c>
      <c r="X28" s="31">
        <v>32</v>
      </c>
      <c r="Y28" s="31">
        <v>28</v>
      </c>
      <c r="Z28" s="31">
        <v>23</v>
      </c>
      <c r="AA28" s="31">
        <v>18</v>
      </c>
      <c r="AB28" s="31">
        <v>13</v>
      </c>
      <c r="AC28" s="31">
        <v>8</v>
      </c>
      <c r="AD28" s="31">
        <v>4</v>
      </c>
      <c r="AE28" s="31">
        <v>0</v>
      </c>
    </row>
    <row r="29" spans="2:31" ht="18.75" customHeight="1" x14ac:dyDescent="0.25">
      <c r="B29" s="90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3"/>
      <c r="N29" s="33">
        <v>30</v>
      </c>
      <c r="O29" s="34">
        <v>73</v>
      </c>
      <c r="P29" s="34">
        <v>70</v>
      </c>
      <c r="Q29" s="34">
        <v>64</v>
      </c>
      <c r="R29" s="34">
        <v>58</v>
      </c>
      <c r="S29" s="34">
        <v>53</v>
      </c>
      <c r="T29" s="34">
        <v>47</v>
      </c>
      <c r="U29" s="34">
        <v>43</v>
      </c>
      <c r="V29" s="34">
        <v>38</v>
      </c>
      <c r="W29" s="34">
        <v>33</v>
      </c>
      <c r="X29" s="34">
        <v>29</v>
      </c>
      <c r="Y29" s="34">
        <v>24</v>
      </c>
      <c r="Z29" s="34">
        <v>20</v>
      </c>
      <c r="AA29" s="34">
        <v>16</v>
      </c>
      <c r="AB29" s="34">
        <v>11</v>
      </c>
      <c r="AC29" s="34">
        <v>7</v>
      </c>
      <c r="AD29" s="34">
        <v>3</v>
      </c>
      <c r="AE29" s="34">
        <v>0</v>
      </c>
    </row>
    <row r="30" spans="2:31" ht="18.75" customHeight="1" x14ac:dyDescent="0.25">
      <c r="B30" s="90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3"/>
      <c r="N30" s="30">
        <v>33</v>
      </c>
      <c r="O30" s="31">
        <v>64</v>
      </c>
      <c r="P30" s="31">
        <v>62</v>
      </c>
      <c r="Q30" s="31">
        <v>57</v>
      </c>
      <c r="R30" s="31">
        <v>52</v>
      </c>
      <c r="S30" s="31">
        <v>48</v>
      </c>
      <c r="T30" s="31">
        <v>43</v>
      </c>
      <c r="U30" s="31">
        <v>38</v>
      </c>
      <c r="V30" s="31">
        <v>34</v>
      </c>
      <c r="W30" s="31">
        <v>30</v>
      </c>
      <c r="X30" s="31">
        <v>26</v>
      </c>
      <c r="Y30" s="31">
        <v>22</v>
      </c>
      <c r="Z30" s="31">
        <v>18</v>
      </c>
      <c r="AA30" s="31">
        <v>14</v>
      </c>
      <c r="AB30" s="31">
        <v>10</v>
      </c>
      <c r="AC30" s="31">
        <v>7</v>
      </c>
      <c r="AD30" s="31">
        <v>3</v>
      </c>
      <c r="AE30" s="31">
        <v>0</v>
      </c>
    </row>
    <row r="31" spans="2:31" ht="18.75" customHeight="1" x14ac:dyDescent="0.25">
      <c r="B31" s="90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3"/>
      <c r="N31" s="33">
        <v>36</v>
      </c>
      <c r="O31" s="34">
        <v>64</v>
      </c>
      <c r="P31" s="34">
        <v>62</v>
      </c>
      <c r="Q31" s="34">
        <v>57</v>
      </c>
      <c r="R31" s="34">
        <v>52</v>
      </c>
      <c r="S31" s="34">
        <v>48</v>
      </c>
      <c r="T31" s="34">
        <v>43</v>
      </c>
      <c r="U31" s="34">
        <v>38</v>
      </c>
      <c r="V31" s="34">
        <v>34</v>
      </c>
      <c r="W31" s="34">
        <v>30</v>
      </c>
      <c r="X31" s="34">
        <v>26</v>
      </c>
      <c r="Y31" s="34">
        <v>22</v>
      </c>
      <c r="Z31" s="34">
        <v>18</v>
      </c>
      <c r="AA31" s="34">
        <v>14</v>
      </c>
      <c r="AB31" s="34">
        <v>10</v>
      </c>
      <c r="AC31" s="34">
        <v>7</v>
      </c>
      <c r="AD31" s="34">
        <v>3</v>
      </c>
      <c r="AE31" s="34">
        <v>0</v>
      </c>
    </row>
    <row r="32" spans="2:31" ht="18.75" customHeight="1" x14ac:dyDescent="0.25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3"/>
      <c r="N32" s="30">
        <v>39</v>
      </c>
      <c r="O32" s="31">
        <v>57</v>
      </c>
      <c r="P32" s="31">
        <v>55</v>
      </c>
      <c r="Q32" s="31">
        <v>51</v>
      </c>
      <c r="R32" s="31">
        <v>47</v>
      </c>
      <c r="S32" s="31">
        <v>42</v>
      </c>
      <c r="T32" s="31">
        <v>38</v>
      </c>
      <c r="U32" s="31">
        <v>34</v>
      </c>
      <c r="V32" s="31">
        <v>31</v>
      </c>
      <c r="W32" s="31">
        <v>27</v>
      </c>
      <c r="X32" s="31">
        <v>24</v>
      </c>
      <c r="Y32" s="31">
        <v>20</v>
      </c>
      <c r="Z32" s="31">
        <v>16</v>
      </c>
      <c r="AA32" s="31">
        <v>13</v>
      </c>
      <c r="AB32" s="31">
        <v>10</v>
      </c>
      <c r="AC32" s="31">
        <v>6</v>
      </c>
      <c r="AD32" s="31">
        <v>3</v>
      </c>
      <c r="AE32" s="31">
        <v>0</v>
      </c>
    </row>
    <row r="33" spans="2:31" ht="18.75" customHeight="1" x14ac:dyDescent="0.25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3"/>
      <c r="N33" s="85" t="s">
        <v>172</v>
      </c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</row>
    <row r="34" spans="2:31" ht="18.75" customHeight="1" x14ac:dyDescent="0.25"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3"/>
      <c r="N34" s="91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</row>
  </sheetData>
  <mergeCells count="3">
    <mergeCell ref="P5:AE6"/>
    <mergeCell ref="N33:AE34"/>
    <mergeCell ref="B3:AE4"/>
  </mergeCells>
  <printOptions horizontalCentered="1" verticalCentered="1"/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Tabella pO2</vt:lpstr>
      <vt:lpstr>Tabella NOAA</vt:lpstr>
      <vt:lpstr>Aria Respirabile</vt:lpstr>
      <vt:lpstr>Tabelle MOD</vt:lpstr>
      <vt:lpstr>Tab.NOAA 1</vt:lpstr>
      <vt:lpstr>'Tab.NOAA 1'!Area_stampa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giuseppe</cp:lastModifiedBy>
  <cp:lastPrinted>2016-03-07T07:31:53Z</cp:lastPrinted>
  <dcterms:created xsi:type="dcterms:W3CDTF">2016-02-27T06:13:09Z</dcterms:created>
  <dcterms:modified xsi:type="dcterms:W3CDTF">2016-09-07T15:48:42Z</dcterms:modified>
</cp:coreProperties>
</file>